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C:\Users\flori\Documents\Jobs\06 Journalismus\"/>
    </mc:Choice>
  </mc:AlternateContent>
  <xr:revisionPtr revIDLastSave="0" documentId="8_{D11BDA11-E4AD-C149-B87F-0A3EAA11A7F6}" xr6:coauthVersionLast="47" xr6:coauthVersionMax="47" xr10:uidLastSave="{00000000-0000-0000-0000-000000000000}"/>
  <workbookProtection workbookAlgorithmName="SHA-512" workbookHashValue="UG27KwTfthQWuzhdFfqC4EjkFqslF2+n4xnNG3CUthX0KcGGOCxsYEmGNGm9/wvNGqJ4vSCET+RHvZH7o5A6GQ==" workbookSaltValue="L1O8Y4Ln5g2063f7ar/jgQ==" workbookSpinCount="100000" lockStructure="1"/>
  <bookViews>
    <workbookView xWindow="-118" yWindow="-118" windowWidth="25370" windowHeight="13667" tabRatio="883" xr2:uid="{00000000-000D-0000-FFFF-FFFF00000000}"/>
  </bookViews>
  <sheets>
    <sheet name="1. Start" sheetId="9" r:id="rId1"/>
    <sheet name="2. Projekt" sheetId="10" r:id="rId2"/>
    <sheet name="3. Mobilität Schiene &amp; Straße" sheetId="11" r:id="rId3"/>
    <sheet name="4. Mobilität Luftfahrt" sheetId="12" r:id="rId4"/>
    <sheet name="5. Home-Office" sheetId="14" r:id="rId5"/>
    <sheet name="6. Übernachtung" sheetId="13" r:id="rId6"/>
    <sheet name="7. Ergebnis Umweltfolgekosten" sheetId="6" r:id="rId7"/>
    <sheet name="8. PDF " sheetId="15" r:id="rId8"/>
    <sheet name="Faktoren" sheetId="5" state="hidden" r:id="rId9"/>
  </sheets>
  <definedNames>
    <definedName name="_xlnm.Print_Area" localSheetId="7">'8. PDF '!$B$1:$D$42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1" l="1"/>
  <c r="N21" i="11"/>
  <c r="N18" i="11"/>
  <c r="N19" i="11"/>
  <c r="N20" i="11"/>
  <c r="N17" i="11"/>
  <c r="B11" i="15"/>
  <c r="N13" i="11"/>
  <c r="L18" i="13"/>
  <c r="L17" i="13"/>
  <c r="L16" i="13"/>
  <c r="L8" i="6"/>
  <c r="B2" i="13"/>
  <c r="B2" i="6"/>
  <c r="B2" i="14"/>
  <c r="B2" i="11"/>
  <c r="P17" i="11"/>
  <c r="B3" i="6"/>
  <c r="L15" i="13"/>
  <c r="L14" i="13"/>
  <c r="L13" i="13"/>
  <c r="B3" i="13"/>
  <c r="P22" i="12"/>
  <c r="C2" i="12"/>
  <c r="P21" i="11"/>
  <c r="P20" i="11"/>
  <c r="P19" i="11"/>
  <c r="P18" i="11"/>
  <c r="N16" i="11"/>
  <c r="P16" i="11"/>
  <c r="N15" i="11"/>
  <c r="P15" i="11"/>
  <c r="P14" i="11"/>
  <c r="P13" i="11"/>
  <c r="G10" i="5"/>
  <c r="R13" i="11"/>
  <c r="N12" i="11"/>
  <c r="P12" i="11"/>
  <c r="N11" i="11"/>
  <c r="P11" i="11"/>
  <c r="N10" i="11"/>
  <c r="P10" i="11"/>
  <c r="N9" i="11"/>
  <c r="P9" i="11"/>
  <c r="N8" i="11"/>
  <c r="P8" i="11"/>
  <c r="G11" i="5"/>
  <c r="H11" i="5"/>
  <c r="I11" i="5"/>
  <c r="J11" i="5"/>
  <c r="K11" i="5"/>
  <c r="L11" i="5"/>
  <c r="L19" i="13"/>
  <c r="R8" i="6"/>
  <c r="N18" i="13"/>
  <c r="Q10" i="14"/>
  <c r="L7" i="6"/>
  <c r="R22" i="12"/>
  <c r="N15" i="13"/>
  <c r="N13" i="13"/>
  <c r="R9" i="11"/>
  <c r="R19" i="11"/>
  <c r="N14" i="13"/>
  <c r="R20" i="11"/>
  <c r="R21" i="11"/>
  <c r="R17" i="11"/>
  <c r="N16" i="13"/>
  <c r="N17" i="13"/>
  <c r="R18" i="11"/>
  <c r="R11" i="11"/>
  <c r="R12" i="11"/>
  <c r="R14" i="11"/>
  <c r="R15" i="11"/>
  <c r="R10" i="11"/>
  <c r="R8" i="11"/>
  <c r="R16" i="11"/>
  <c r="N22" i="11"/>
  <c r="F8" i="6"/>
  <c r="P22" i="11"/>
  <c r="H10" i="5"/>
  <c r="I10" i="5"/>
  <c r="J10" i="5"/>
  <c r="K10" i="5"/>
  <c r="L10" i="5"/>
  <c r="N19" i="13"/>
  <c r="R7" i="6"/>
  <c r="R22" i="11"/>
  <c r="F7" i="6"/>
  <c r="N13" i="6"/>
  <c r="R12" i="6"/>
  <c r="C18" i="15"/>
  <c r="C14" i="15"/>
  <c r="C15" i="15"/>
  <c r="R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5" authorId="0" shapeId="0" xr:uid="{00000000-0006-0000-0100-000001000000}">
      <text>
        <r>
          <rPr>
            <sz val="14"/>
            <color rgb="FF000000"/>
            <rFont val="+mn-lt"/>
            <charset val="1"/>
          </rPr>
          <t xml:space="preserve">  z.B. der Titel deines Beitrags</t>
        </r>
      </text>
    </comment>
    <comment ref="D7" authorId="0" shapeId="0" xr:uid="{00000000-0006-0000-0100-000002000000}">
      <text>
        <r>
          <rPr>
            <sz val="14"/>
            <color rgb="FF000000"/>
            <rFont val="Calibri"/>
            <family val="2"/>
          </rPr>
          <t xml:space="preserve">  z.B. Medium Magazin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7" authorId="0" shapeId="0" xr:uid="{00000000-0006-0000-0200-000001000000}">
      <text>
        <r>
          <rPr>
            <sz val="14"/>
            <color rgb="FF000000"/>
            <rFont val="Tahoma"/>
            <family val="2"/>
          </rPr>
          <t xml:space="preserve">
</t>
        </r>
        <r>
          <rPr>
            <sz val="14"/>
            <color rgb="FF000000"/>
            <rFont val="Tahoma"/>
            <family val="2"/>
          </rPr>
          <t xml:space="preserve">Hier gilt es für die jeweils genutzten Verkehrsmittel, die gefahrene Strecke und ggf. den Kraftstoffverbrauch einzutragen.
</t>
        </r>
        <r>
          <rPr>
            <sz val="14"/>
            <color rgb="FF000000"/>
            <rFont val="Tahoma"/>
            <family val="2"/>
          </rPr>
          <t xml:space="preserve">
</t>
        </r>
        <r>
          <rPr>
            <sz val="14"/>
            <color rgb="FF000000"/>
            <rFont val="Tahoma"/>
            <family val="2"/>
          </rPr>
          <t xml:space="preserve">Hinweis:  
</t>
        </r>
        <r>
          <rPr>
            <sz val="14"/>
            <color rgb="FF000000"/>
            <rFont val="Tahoma"/>
            <family val="2"/>
          </rPr>
          <t xml:space="preserve">A) 
</t>
        </r>
        <r>
          <rPr>
            <sz val="14"/>
            <color rgb="FF000000"/>
            <rFont val="Tahoma"/>
            <family val="2"/>
          </rPr>
          <t xml:space="preserve">Bei Bus und Schienenverkehr sind anstelle des Kraftstoffverbrauchs die gefahrenen Personenkilometer (Pkm) einzutragen.
</t>
        </r>
        <r>
          <rPr>
            <sz val="14"/>
            <color rgb="FF000000"/>
            <rFont val="Tahoma"/>
            <family val="2"/>
          </rPr>
          <t xml:space="preserve">
</t>
        </r>
        <r>
          <rPr>
            <sz val="14"/>
            <color rgb="FF000000"/>
            <rFont val="Tahoma"/>
            <family val="2"/>
          </rPr>
          <t xml:space="preserve">B)
</t>
        </r>
        <r>
          <rPr>
            <sz val="14"/>
            <color rgb="FF000000"/>
            <rFont val="Tahoma"/>
            <family val="2"/>
          </rPr>
          <t xml:space="preserve">Solltest Du für die Nutzung eines PKW keine Kenntnis zum Krafstoffvebrauch des Fahrzeugs haben, findest Du unten unter "Abschätzhilfe" durchschnittliche Verbrauchswerte für verschiedene Fahrzeugtypen, die Du ersatzweise verwenden kannst (BEV = Batterie-Elektrisches-Vehikel)
</t>
        </r>
        <r>
          <rPr>
            <sz val="14"/>
            <color rgb="FF000000"/>
            <rFont val="Tahoma"/>
            <family val="2"/>
          </rPr>
          <t xml:space="preserve">
</t>
        </r>
      </text>
    </comment>
  </commentList>
</comments>
</file>

<file path=xl/sharedStrings.xml><?xml version="1.0" encoding="utf-8"?>
<sst xmlns="http://schemas.openxmlformats.org/spreadsheetml/2006/main" count="175" uniqueCount="123">
  <si>
    <t>Verbrauchseinheit</t>
  </si>
  <si>
    <t>Strecke (Km)</t>
  </si>
  <si>
    <t>PKW Diesel mit Biodieselbeimischung</t>
  </si>
  <si>
    <t>l/100Km</t>
  </si>
  <si>
    <t>PKW Benzin (und 2-Takter)</t>
  </si>
  <si>
    <t>PKW Gas CNG</t>
  </si>
  <si>
    <t>kg/100km</t>
  </si>
  <si>
    <t>PKW Flüssiggas LPG</t>
  </si>
  <si>
    <t>PKW BEV - Ökostrom PV</t>
  </si>
  <si>
    <t>kWh/100km</t>
  </si>
  <si>
    <t>PKW BEV - Strommix Dt.</t>
  </si>
  <si>
    <t>Fahrrad</t>
  </si>
  <si>
    <t>Pedelec - Ökostrom PV</t>
  </si>
  <si>
    <t>Pedelec - Strommix Dt.</t>
  </si>
  <si>
    <t>kg/Pkm</t>
  </si>
  <si>
    <t>Eisenbahn, Fernverkehr</t>
  </si>
  <si>
    <t>Eisenbahn Nahverkehr</t>
  </si>
  <si>
    <t>Linienbus Nahverkehr</t>
  </si>
  <si>
    <t>Straßen-, Stadt- und U-Bahn</t>
  </si>
  <si>
    <t>Linienbus Fernverkehr</t>
  </si>
  <si>
    <t>Abschätzhilfe,wenn kein spezifischer Verbrauch bekannt ist.</t>
  </si>
  <si>
    <t>https://www.visit-hannover.com/Event-Highlights,-Kultur-Freizeit/Hannover-nachhaltig-unterwegs/Nachhaltiger-Tourismus-in-Hannover/CO2-Rechner-f%C3%BCr-Ihre-Reise</t>
  </si>
  <si>
    <t>Jugendherberge, Akademie Mehrbettzimmer</t>
  </si>
  <si>
    <t>Hotel (zertifiziert Klima freundlich)</t>
  </si>
  <si>
    <t>Hotel (durchschnittlich)</t>
  </si>
  <si>
    <t>Hotel (Luxusklasse)</t>
  </si>
  <si>
    <t>Anzahl Übernachtungen</t>
  </si>
  <si>
    <t>1 % reine Zeitpräferenzrate
(Höhergewichtung der Wohlfahrt der heutigen Generation gegenüber der Wohlfahrt künftiger Generationen)</t>
  </si>
  <si>
    <t>0 % reine Zeitpräferenzrate
(Gleichgewichtung der Wohlfahrt der Generationen)</t>
  </si>
  <si>
    <t>Quelle: Umweltbundesamt 2024, Methodological Convention 3.2 for the Assessment of Environmental Costs</t>
  </si>
  <si>
    <t>Summe</t>
  </si>
  <si>
    <t>UBA-Empfehlung zu den Klimafolgekosten</t>
  </si>
  <si>
    <t xml:space="preserve">https://www.umweltbundesamt.de/daten/umwelt-wirtschaft/gesellschaftliche-kosten-von-umweltbelastungen#methodik-zur-schatzung-von-klimakosten- </t>
  </si>
  <si>
    <t>Herzlich willkommen</t>
  </si>
  <si>
    <t>Projektangaben</t>
  </si>
  <si>
    <t>Pkm</t>
  </si>
  <si>
    <r>
      <t>kg CO</t>
    </r>
    <r>
      <rPr>
        <vertAlign val="subscript"/>
        <sz val="14"/>
        <color theme="1"/>
        <rFont val="Calibri"/>
        <family val="2"/>
        <scheme val="minor"/>
      </rPr>
      <t>2</t>
    </r>
    <r>
      <rPr>
        <sz val="14"/>
        <color theme="1"/>
        <rFont val="Calibri"/>
        <family val="2"/>
        <scheme val="minor"/>
      </rPr>
      <t xml:space="preserve">/l </t>
    </r>
  </si>
  <si>
    <r>
      <t>kg CO</t>
    </r>
    <r>
      <rPr>
        <vertAlign val="subscript"/>
        <sz val="14"/>
        <color theme="1"/>
        <rFont val="Calibri"/>
        <family val="2"/>
        <scheme val="minor"/>
      </rPr>
      <t>2</t>
    </r>
    <r>
      <rPr>
        <sz val="14"/>
        <color theme="1"/>
        <rFont val="Calibri"/>
        <family val="2"/>
        <scheme val="minor"/>
      </rPr>
      <t xml:space="preserve">/kg </t>
    </r>
  </si>
  <si>
    <r>
      <t>kg CO</t>
    </r>
    <r>
      <rPr>
        <vertAlign val="subscript"/>
        <sz val="14"/>
        <color theme="1"/>
        <rFont val="Calibri"/>
        <family val="2"/>
        <scheme val="minor"/>
      </rPr>
      <t>2</t>
    </r>
    <r>
      <rPr>
        <sz val="14"/>
        <color theme="1"/>
        <rFont val="Calibri"/>
        <family val="2"/>
        <scheme val="minor"/>
      </rPr>
      <t>/kWh</t>
    </r>
  </si>
  <si>
    <r>
      <t>THG-Emissionen in Kilogramm 
(kg CO</t>
    </r>
    <r>
      <rPr>
        <b/>
        <vertAlign val="subscript"/>
        <sz val="14"/>
        <color theme="0"/>
        <rFont val="Calibri"/>
        <family val="2"/>
        <scheme val="minor"/>
      </rPr>
      <t>2Äq</t>
    </r>
    <r>
      <rPr>
        <b/>
        <sz val="14"/>
        <color theme="0"/>
        <rFont val="Calibri"/>
        <family val="2"/>
        <scheme val="minor"/>
      </rPr>
      <t>)</t>
    </r>
  </si>
  <si>
    <r>
      <t>THG-Emissionen in Tonnen 
(t CO</t>
    </r>
    <r>
      <rPr>
        <b/>
        <vertAlign val="subscript"/>
        <sz val="14"/>
        <color theme="0"/>
        <rFont val="Calibri"/>
        <family val="2"/>
        <scheme val="minor"/>
      </rPr>
      <t>2Äq</t>
    </r>
    <r>
      <rPr>
        <b/>
        <sz val="14"/>
        <color theme="0"/>
        <rFont val="Calibri"/>
        <family val="2"/>
        <scheme val="minor"/>
      </rPr>
      <t>)</t>
    </r>
  </si>
  <si>
    <t>Spezifischer Emissions-faktor</t>
  </si>
  <si>
    <t>Einheit Emissions-faktor</t>
  </si>
  <si>
    <t>Umweltfolgekosten €</t>
  </si>
  <si>
    <t>Home-Office</t>
  </si>
  <si>
    <t>Projektname:</t>
  </si>
  <si>
    <t>Auftraggeber:</t>
  </si>
  <si>
    <t>Lineare Interpolation für die Jahre 2025 bis 2030</t>
  </si>
  <si>
    <r>
      <t>Klimakosten in Euro</t>
    </r>
    <r>
      <rPr>
        <b/>
        <vertAlign val="subscript"/>
        <sz val="11"/>
        <color rgb="FFFFFFFF"/>
        <rFont val="Meta Offc"/>
        <family val="2"/>
      </rPr>
      <t xml:space="preserve">2024 </t>
    </r>
    <r>
      <rPr>
        <b/>
        <sz val="11"/>
        <color rgb="FFFFFFFF"/>
        <rFont val="Meta Offc"/>
        <family val="2"/>
      </rPr>
      <t>pro Tonne Kohlendioxid</t>
    </r>
  </si>
  <si>
    <t>Durchschnittsver-bräuche laut HBEFA 4.19</t>
  </si>
  <si>
    <r>
      <t xml:space="preserve">Verbrauch 
</t>
    </r>
    <r>
      <rPr>
        <b/>
        <sz val="12"/>
        <color theme="0"/>
        <rFont val="Calibri (Textkörper)"/>
      </rPr>
      <t>(ggf. Durchschnittswert durch spezifischen Wert ersetzbar)</t>
    </r>
  </si>
  <si>
    <t>1.</t>
  </si>
  <si>
    <t>2.</t>
  </si>
  <si>
    <t>3.</t>
  </si>
  <si>
    <t>4.</t>
  </si>
  <si>
    <t>5.</t>
  </si>
  <si>
    <t>6.</t>
  </si>
  <si>
    <t>7.</t>
  </si>
  <si>
    <t>8.</t>
  </si>
  <si>
    <t>9.</t>
  </si>
  <si>
    <t>10.</t>
  </si>
  <si>
    <t>Flugreise</t>
  </si>
  <si>
    <t>Summe der flugbedingten Umweltfolgekosten</t>
  </si>
  <si>
    <t>Kategorie</t>
  </si>
  <si>
    <t>Bei Fragen oder Hinweisen zum Rechner, kontaktiere gern:</t>
  </si>
  <si>
    <t>Summe Umweltfolgekosten</t>
  </si>
  <si>
    <r>
      <t>Summe CO</t>
    </r>
    <r>
      <rPr>
        <vertAlign val="subscript"/>
        <sz val="14"/>
        <color theme="1"/>
        <rFont val="Calibri (Textkörper)"/>
      </rPr>
      <t>2</t>
    </r>
    <r>
      <rPr>
        <sz val="14"/>
        <color theme="1"/>
        <rFont val="Calibri"/>
        <family val="2"/>
        <scheme val="minor"/>
      </rPr>
      <t>-Emissionen</t>
    </r>
  </si>
  <si>
    <r>
      <t>Summe CO</t>
    </r>
    <r>
      <rPr>
        <vertAlign val="subscript"/>
        <sz val="16"/>
        <color theme="1"/>
        <rFont val="Calibri (Textkörper)"/>
      </rPr>
      <t>2</t>
    </r>
    <r>
      <rPr>
        <sz val="16"/>
        <color theme="1"/>
        <rFont val="Calibri (Textkörper)"/>
      </rPr>
      <t>-Emissionen</t>
    </r>
  </si>
  <si>
    <r>
      <t>kg CO</t>
    </r>
    <r>
      <rPr>
        <vertAlign val="subscript"/>
        <sz val="18"/>
        <color theme="1"/>
        <rFont val="Helvetica"/>
        <family val="2"/>
      </rPr>
      <t>2</t>
    </r>
    <r>
      <rPr>
        <sz val="18"/>
        <color theme="1"/>
        <rFont val="Helvetica"/>
        <family val="2"/>
      </rPr>
      <t>/Tag:</t>
    </r>
  </si>
  <si>
    <t>Website zur Übernahme der Umweltfolgekosten zugunsten des lokalen Klimaschutz- &amp; Transformationsfonds meiner Wahl öffnen</t>
  </si>
  <si>
    <r>
      <rPr>
        <b/>
        <sz val="22.5"/>
        <rFont val="Arial"/>
        <family val="2"/>
      </rPr>
      <t>Klimabilanz und Klimabeitrag</t>
    </r>
  </si>
  <si>
    <r>
      <rPr>
        <b/>
        <sz val="22.5"/>
        <rFont val="Arial"/>
        <family val="2"/>
      </rPr>
      <t>Vielen Dank</t>
    </r>
  </si>
  <si>
    <r>
      <t xml:space="preserve"> kg CO</t>
    </r>
    <r>
      <rPr>
        <vertAlign val="subscript"/>
        <sz val="15"/>
        <color rgb="FF000000"/>
        <rFont val="Arial"/>
        <family val="2"/>
      </rPr>
      <t>2</t>
    </r>
  </si>
  <si>
    <t xml:space="preserve"> €</t>
  </si>
  <si>
    <t>Ergebnis als PDF Datei speichern oder ausdrucken</t>
  </si>
  <si>
    <t>Hier gibt es Hilfestellung:
einfach diese Zelle anklicken</t>
  </si>
  <si>
    <t>Mobilität / Luftfahrt</t>
  </si>
  <si>
    <t>Mobilität / Straße &amp; Schiene</t>
  </si>
  <si>
    <t>Klimaschutz+ Stiftung e.V.</t>
  </si>
  <si>
    <t>Oberfeldstraße 19</t>
  </si>
  <si>
    <t>69123 Heidelberg</t>
  </si>
  <si>
    <t>info@klimaschutzplus.org</t>
  </si>
  <si>
    <t>Ergebnis Mobiliät</t>
  </si>
  <si>
    <t>Ergebnis Home-Office</t>
  </si>
  <si>
    <t>Ergebnis Übernachtung</t>
  </si>
  <si>
    <r>
      <t xml:space="preserve">    von nach </t>
    </r>
    <r>
      <rPr>
        <sz val="16"/>
        <color theme="1"/>
        <rFont val="Calibri (Textkörper)"/>
      </rPr>
      <t>(optional für die eigene Nachvollziehbarbeit bei vielen Flügen)</t>
    </r>
  </si>
  <si>
    <t>Hinweis:</t>
  </si>
  <si>
    <t xml:space="preserve">    Screenshot: Feld zur Auswahl des Fonds deiner Wahl</t>
  </si>
  <si>
    <t xml:space="preserve">    Screenshot: Auswahl des CO2mmitted Media Fonds</t>
  </si>
  <si>
    <t>Stand: Septemer 2025</t>
  </si>
  <si>
    <t xml:space="preserve">    </t>
  </si>
  <si>
    <t>und danke, dass du dich für die Umweltfolgekosten deiner journalistischen Arbeit interessierst. 
Mit diesem Excel-Tool kannst du in wenigen Schritten die Klimabilanz deiner Recherche und die damit verbundenen Umweltfolgekosten ermitteln. </t>
  </si>
  <si>
    <r>
      <t>Im Ergebnisblatt findest du einen Link zum Online-Tool des ClimateFair-Projekts. Dort kannst du die berechnete CO</t>
    </r>
    <r>
      <rPr>
        <vertAlign val="subscript"/>
        <sz val="20"/>
        <color theme="1"/>
        <rFont val="Helvetica"/>
        <family val="2"/>
      </rPr>
      <t>2</t>
    </r>
    <r>
      <rPr>
        <sz val="20"/>
        <color theme="1"/>
        <rFont val="Helvetica"/>
        <family val="2"/>
      </rPr>
      <t>-Menge eintragen – und die Umweltfolgekosten durch eine freiwillige Zuwendung an einen Klimaschutz- oder Transformationsfonds deiner Wahl übernehmen.</t>
    </r>
  </si>
  <si>
    <r>
      <rPr>
        <b/>
        <sz val="20"/>
        <color rgb="FF000000"/>
        <rFont val="Helvetica"/>
        <family val="2"/>
      </rPr>
      <t>Danke</t>
    </r>
    <r>
      <rPr>
        <sz val="20"/>
        <color rgb="FF000000"/>
        <rFont val="Helvetica"/>
        <family val="2"/>
      </rPr>
      <t>, dass du dich dafür einsetzt, den Journalismus gemeinsam ein Stück weit nachhaltiger zu machen.</t>
    </r>
  </si>
  <si>
    <r>
      <t xml:space="preserve">Peter Kolbe (Vorsitzender der Klimaschutz+ Stiftung, p.kolbe@klimaschutzplus.org) 
Florian Sturm (freier Journalist, Initiator des </t>
    </r>
    <r>
      <rPr>
        <i/>
        <sz val="20"/>
        <color rgb="FF000000"/>
        <rFont val="Helvetica"/>
        <family val="2"/>
      </rPr>
      <t>Projekts '</t>
    </r>
    <r>
      <rPr>
        <sz val="20"/>
        <color rgb="FF000000"/>
        <rFont val="Helvetica"/>
        <family val="2"/>
      </rPr>
      <t>CO</t>
    </r>
    <r>
      <rPr>
        <vertAlign val="subscript"/>
        <sz val="20"/>
        <color rgb="FF000000"/>
        <rFont val="Helvetica"/>
        <family val="2"/>
      </rPr>
      <t>2</t>
    </r>
    <r>
      <rPr>
        <sz val="20"/>
        <color rgb="FF000000"/>
        <rFont val="Helvetica"/>
        <family val="2"/>
      </rPr>
      <t>mitted Media – Journalismus mit Klimaverantwortung', florian.fs.sturm@gmail.com).</t>
    </r>
  </si>
  <si>
    <r>
      <t>Nach Eingabe deiner Daten (Mobilität, Home-Office, Übernachtung) zeigt dir das Tool: 
a) die Summe der noch nicht vermiedenen CO</t>
    </r>
    <r>
      <rPr>
        <vertAlign val="subscript"/>
        <sz val="20"/>
        <color rgb="FF000000"/>
        <rFont val="Helvetica"/>
        <family val="2"/>
      </rPr>
      <t>2</t>
    </r>
    <r>
      <rPr>
        <sz val="20"/>
        <color rgb="FF000000"/>
        <rFont val="Helvetica"/>
        <family val="2"/>
      </rPr>
      <t xml:space="preserve">-Emissionen und    b) die damit verbundenen Umweltfolgekosten. </t>
    </r>
  </si>
  <si>
    <r>
      <t xml:space="preserve">dass du deine journalistische Arbeit mit
</t>
    </r>
    <r>
      <rPr>
        <i/>
        <sz val="15"/>
        <rFont val="Arial"/>
        <family val="2"/>
      </rPr>
      <t>CO</t>
    </r>
    <r>
      <rPr>
        <i/>
        <vertAlign val="subscript"/>
        <sz val="15"/>
        <rFont val="Arial"/>
        <family val="2"/>
      </rPr>
      <t>2</t>
    </r>
    <r>
      <rPr>
        <i/>
        <sz val="15"/>
        <rFont val="Arial"/>
        <family val="2"/>
      </rPr>
      <t xml:space="preserve">mmitted Media – Journalismus mit Klimaverantwortung
</t>
    </r>
    <r>
      <rPr>
        <sz val="15"/>
        <rFont val="Arial"/>
        <family val="2"/>
      </rPr>
      <t>bilanziert hast.</t>
    </r>
  </si>
  <si>
    <t>noch nicht vermiedenen Treibhausgasemissionen in Höhe von</t>
  </si>
  <si>
    <t>die damit verursachten Umweltfolgekosten in Höhe von</t>
  </si>
  <si>
    <r>
      <t>Die Berechnung des Anteils an CO</t>
    </r>
    <r>
      <rPr>
        <vertAlign val="subscript"/>
        <sz val="18"/>
        <color theme="1"/>
        <rFont val="Helvetica"/>
        <family val="2"/>
      </rPr>
      <t>2</t>
    </r>
    <r>
      <rPr>
        <sz val="18"/>
        <color theme="1"/>
        <rFont val="Helvetica"/>
        <family val="2"/>
      </rPr>
      <t>-Emissionen, der auf die Arbeit im Home-Office entfälllt, erfolgt über einen pauschalen Durchschnittswert (kg/Tag), der für das CO</t>
    </r>
    <r>
      <rPr>
        <vertAlign val="subscript"/>
        <sz val="18"/>
        <color theme="1"/>
        <rFont val="Helvetica"/>
        <family val="2"/>
      </rPr>
      <t>2</t>
    </r>
    <r>
      <rPr>
        <sz val="18"/>
        <color theme="1"/>
        <rFont val="Helvetica"/>
        <family val="2"/>
      </rPr>
      <t>mmitted Media-Projekt von der KlimAktiv Consulting GmbH ermittelt wurde. Dieser liegt bei 1,64 kg CO</t>
    </r>
    <r>
      <rPr>
        <vertAlign val="subscript"/>
        <sz val="18"/>
        <color theme="1"/>
        <rFont val="Helvetica"/>
        <family val="2"/>
      </rPr>
      <t xml:space="preserve">2  </t>
    </r>
    <r>
      <rPr>
        <sz val="18"/>
        <color theme="1"/>
        <rFont val="Helvetica"/>
        <family val="2"/>
      </rPr>
      <t>je Tag.
Wenn du unten die Anzahl deiner Home-Office-Tage einträgst, berechnet das Tool automatisch die damit verursachten Umweltfolgekosten.</t>
    </r>
  </si>
  <si>
    <t>Summe Umweltfolgekosten:</t>
  </si>
  <si>
    <t>Die Hannover Marketing und Tourismus GmbH bietet auf ihrem Portal visit-hannover.com ein kostenfreies Tool zur Berechnung der CO₂-Emissionen durch Übernachtungen an.</t>
  </si>
  <si>
    <r>
      <t xml:space="preserve">Neben einem </t>
    </r>
    <r>
      <rPr>
        <u/>
        <sz val="18"/>
        <color theme="1"/>
        <rFont val="Calibri"/>
        <family val="2"/>
        <scheme val="minor"/>
      </rPr>
      <t>lokalen Klimaschutz- oder Transformationsfonds</t>
    </r>
    <r>
      <rPr>
        <sz val="18"/>
        <color theme="1"/>
        <rFont val="Calibri"/>
        <family val="2"/>
        <scheme val="minor"/>
      </rPr>
      <t xml:space="preserve"> kannst du deinen Beitrag auch dem </t>
    </r>
    <r>
      <rPr>
        <u/>
        <sz val="18"/>
        <color theme="1"/>
        <rFont val="Calibri"/>
        <family val="2"/>
        <scheme val="minor"/>
      </rPr>
      <t>CO</t>
    </r>
    <r>
      <rPr>
        <u/>
        <vertAlign val="subscript"/>
        <sz val="18"/>
        <color theme="1"/>
        <rFont val="Calibri"/>
        <family val="2"/>
        <scheme val="minor"/>
      </rPr>
      <t>2</t>
    </r>
    <r>
      <rPr>
        <u/>
        <sz val="18"/>
        <color theme="1"/>
        <rFont val="Calibri"/>
        <family val="2"/>
        <scheme val="minor"/>
      </rPr>
      <t>mmitted Media Klimaschutz- und Transformationsfonds</t>
    </r>
    <r>
      <rPr>
        <sz val="18"/>
        <color rgb="FF00B0F0"/>
        <rFont val="Calibri (Textkörper)"/>
      </rPr>
      <t>*</t>
    </r>
    <r>
      <rPr>
        <sz val="18"/>
        <color theme="1"/>
        <rFont val="Calibri"/>
        <family val="2"/>
        <scheme val="minor"/>
      </rPr>
      <t xml:space="preserve"> widmen – und damit Teilhaber.in dieses Fonds werden. 
Wenn du im Auswahlfeld das Kürzel „co“ einträgst, erscheint der CO</t>
    </r>
    <r>
      <rPr>
        <vertAlign val="subscript"/>
        <sz val="18"/>
        <color theme="1"/>
        <rFont val="Calibri"/>
        <family val="2"/>
        <scheme val="minor"/>
      </rPr>
      <t>2</t>
    </r>
    <r>
      <rPr>
        <sz val="18"/>
        <color theme="1"/>
        <rFont val="Calibri"/>
        <family val="2"/>
        <scheme val="minor"/>
      </rPr>
      <t>mmitted Media-Fonds an zweiter Stelle in der Auswahl.</t>
    </r>
  </si>
  <si>
    <r>
      <t xml:space="preserve">Diese Angaben sind optional. 
</t>
    </r>
    <r>
      <rPr>
        <sz val="18"/>
        <color rgb="FF151B24"/>
        <rFont val="Helvetica"/>
        <family val="2"/>
      </rPr>
      <t xml:space="preserve">Die Bilanzierung funktioniert auch ohne diese Angaben. 
Doch bei der Kommunikation mit Auftraggeber:innen ist es vertrauenswürdiger, wenn die Klimabilanz und Umweltkostenberechnung  
(im Ergebnis-PDF, das du mit dem Rechnerer erstellen kannst) eindeutig deinem konkreten Beitrag zugeordnet ist. </t>
    </r>
  </si>
  <si>
    <t>Die Emissionsfaktoren entsprechen denen, die in der Software Klimaschutz-Planer zur Bilanzierung der kommunalen Treibhausgeasemissionen verwendet werden. Diese enthalten auch die Treibhausgasäquivalente der Vorketten und stammen von ifeu, Gemis 4.94 und Tremod 6.14 und fußen damit auf Daten des Umweltbundesamtes. Die Umrechnung auf die Energiedichten erfolgte mit dem Energieeinheitenumrechner Version 1.0.0.7 der agreement Werbeagentur GmbH und Arbeitsgemeinschaft Energiebilanzen e.V. Die Durchschnittsverbräuche sind dem Handbuch für Emissionsfaktoren des Straßenverkehrs (HBEFA 4.1 2019) entnommen.</t>
  </si>
  <si>
    <t>Summe der treibhausgasbedingten Umweltfolgekosten deiner Recherche</t>
  </si>
  <si>
    <r>
      <t>Um deinen Beitrag zur Übernahme der Umweltfolgekosten zu leisten - zugunsten des CO</t>
    </r>
    <r>
      <rPr>
        <vertAlign val="subscript"/>
        <sz val="15"/>
        <rFont val="Arial"/>
        <family val="2"/>
      </rPr>
      <t>2</t>
    </r>
    <r>
      <rPr>
        <sz val="15"/>
        <rFont val="Arial"/>
        <family val="2"/>
      </rPr>
      <t>mmitted Media Klimaschutz &amp; Transformationsfonds oder eines anderen lokalen Fonds -, öffne einfach den folgenden Link. 
Trage dort die oben berechnete CO</t>
    </r>
    <r>
      <rPr>
        <vertAlign val="subscript"/>
        <sz val="15"/>
        <rFont val="Arial"/>
        <family val="2"/>
      </rPr>
      <t>2</t>
    </r>
    <r>
      <rPr>
        <sz val="15"/>
        <rFont val="Arial"/>
        <family val="2"/>
      </rPr>
      <t>-Menge ein und folge den weiteren Schritten im Formular.</t>
    </r>
  </si>
  <si>
    <r>
      <t xml:space="preserve">   t CO</t>
    </r>
    <r>
      <rPr>
        <i/>
        <vertAlign val="subscript"/>
        <sz val="15"/>
        <color theme="0" tint="-0.499984740745262"/>
        <rFont val="Arial"/>
        <family val="2"/>
      </rPr>
      <t>2</t>
    </r>
  </si>
  <si>
    <t>Aus deinen Informationen, errechnen sich, 
für die - im Rahmen deines Projektes -</t>
  </si>
  <si>
    <r>
      <rPr>
        <b/>
        <sz val="14"/>
        <color theme="1"/>
        <rFont val="Calibri (Textkörper)"/>
      </rPr>
      <t>Quelle des Rechenblatts</t>
    </r>
    <r>
      <rPr>
        <sz val="14"/>
        <color theme="1"/>
        <rFont val="Calibri (Textkörper)"/>
      </rPr>
      <t xml:space="preserve">:  CO2-Fahrten- &amp; Homeofficerechner  Version 1.1    /  Energieagentur Rheinland Pfalz           </t>
    </r>
    <r>
      <rPr>
        <sz val="14"/>
        <color theme="10"/>
        <rFont val="Calibri"/>
        <family val="2"/>
        <scheme val="minor"/>
      </rPr>
      <t xml:space="preserve"> </t>
    </r>
    <r>
      <rPr>
        <sz val="14"/>
        <color rgb="FF307EC7"/>
        <rFont val="Calibri (Textkörper)"/>
      </rPr>
      <t>https://www.energieagentur.rlp.de/info/rechner/co2-fahrten-homeoffice-rechner</t>
    </r>
  </si>
  <si>
    <t>PKW Diesel + Biodieselbeimischung</t>
  </si>
  <si>
    <t>Die Berechnung der flugbedingten Treibhausgasemissionen hängt von vielen Faktoren ab: Flugtyp, Streckenlänge, Sitzklasse – und weiteren Details. Diese Komplexität abzubilden sprengt den Rahmen dieses Tools. 
Wenn du im Rahmen deiner Recherche geflogen bist oder fliegen musst, kannst du den Online-Rechner von ClimateFair nutzen, um die dabei entstandenen Umweltfolgekosten zu berechnen. Trage das Ergebnis anschließend unten im Tool ein.</t>
  </si>
  <si>
    <r>
      <t>kg CO</t>
    </r>
    <r>
      <rPr>
        <b/>
        <vertAlign val="subscript"/>
        <sz val="17"/>
        <color theme="1"/>
        <rFont val="Calibri (Textkörper)"/>
      </rPr>
      <t>2eq</t>
    </r>
  </si>
  <si>
    <r>
      <t xml:space="preserve">Dort kannst du zwischen vier Unterkunftskategorien wählen. In der nachfolgenden Tabelle sind diesen Kategorien jeweils die dazugehörigen durchschnittlichen CO₂-Werte pro Übernachtung (inkl. Frühstück) zugeordnet.
</t>
    </r>
    <r>
      <rPr>
        <b/>
        <sz val="17"/>
        <color theme="1"/>
        <rFont val="Calibri"/>
        <family val="2"/>
        <scheme val="minor"/>
      </rPr>
      <t>Hinweis:</t>
    </r>
    <r>
      <rPr>
        <sz val="17"/>
        <color theme="1"/>
        <rFont val="Calibri"/>
        <family val="2"/>
        <scheme val="minor"/>
      </rPr>
      <t xml:space="preserve"> Eine zunehmende Zahl an Übernachtungsbetrieben arbeitet bereits engagiert, im Rahmen ihrer Nachhaltigkeitsziele, daran den fossilen Energieverbrauch auf Null zu bringen und messen die Fortschritte auf diesem Weg mit eigenen CO</t>
    </r>
    <r>
      <rPr>
        <vertAlign val="subscript"/>
        <sz val="17"/>
        <color theme="1"/>
        <rFont val="Calibri"/>
        <family val="2"/>
        <scheme val="minor"/>
      </rPr>
      <t>2</t>
    </r>
    <r>
      <rPr>
        <sz val="17"/>
        <color theme="1"/>
        <rFont val="Calibri"/>
        <family val="2"/>
        <scheme val="minor"/>
      </rPr>
      <t xml:space="preserve">-Bilanzen. Solltest Du in Häusern übernachten, die einen eigenen Emissionswert je Übernachtung berechnet haben, bieten dir zwei weitere Zeilen die Möglichkeit den individuellen Emissionswert des jeweiligen Hauses einzutragen.
</t>
    </r>
    <r>
      <rPr>
        <b/>
        <sz val="17"/>
        <color theme="1"/>
        <rFont val="Calibri"/>
        <family val="2"/>
        <scheme val="minor"/>
      </rPr>
      <t>Mit dem Eintrag der Anzahl deiner Übernachtungen in der entsprechenden Zeile der nachfolgenden Tabelle, kannst Du hier direkt die Summe der, durch die recherchebedingten Übernachtungen verursachten CO</t>
    </r>
    <r>
      <rPr>
        <b/>
        <vertAlign val="subscript"/>
        <sz val="17"/>
        <color theme="1"/>
        <rFont val="Calibri"/>
        <family val="2"/>
        <scheme val="minor"/>
      </rPr>
      <t>2</t>
    </r>
    <r>
      <rPr>
        <b/>
        <sz val="17"/>
        <color theme="1"/>
        <rFont val="Calibri"/>
        <family val="2"/>
        <scheme val="minor"/>
      </rPr>
      <t>-Emisionen und die damit verbundenen Umweltfolgenkosten berechnen:</t>
    </r>
  </si>
  <si>
    <t>Haus mit eigenem Emissionswert kgCO2/Übern.</t>
  </si>
  <si>
    <r>
      <t>⌀ kgCO</t>
    </r>
    <r>
      <rPr>
        <b/>
        <vertAlign val="subscript"/>
        <sz val="15"/>
        <color theme="1"/>
        <rFont val="Calibri (Textkörper)"/>
      </rPr>
      <t>2</t>
    </r>
    <r>
      <rPr>
        <b/>
        <sz val="15"/>
        <color theme="1"/>
        <rFont val="Calibri (Textkörper)"/>
      </rPr>
      <t>/Übern.</t>
    </r>
  </si>
  <si>
    <r>
      <t>Anteilige CO</t>
    </r>
    <r>
      <rPr>
        <b/>
        <vertAlign val="subscript"/>
        <sz val="15"/>
        <color theme="1"/>
        <rFont val="Calibri (Textkörper)"/>
      </rPr>
      <t>2</t>
    </r>
    <r>
      <rPr>
        <b/>
        <sz val="15"/>
        <color theme="1"/>
        <rFont val="Calibri"/>
        <family val="2"/>
        <scheme val="minor"/>
      </rPr>
      <t xml:space="preserve"> Menge kg</t>
    </r>
  </si>
  <si>
    <r>
      <rPr>
        <b/>
        <i/>
        <sz val="16"/>
        <color rgb="FF00B0F0"/>
        <rFont val="Calibri (Textkörper)"/>
      </rPr>
      <t xml:space="preserve">* </t>
    </r>
    <r>
      <rPr>
        <i/>
        <sz val="16"/>
        <color theme="1"/>
        <rFont val="Calibri"/>
        <family val="2"/>
        <scheme val="minor"/>
      </rPr>
      <t xml:space="preserve">Ziel des </t>
    </r>
    <r>
      <rPr>
        <sz val="16"/>
        <color theme="1"/>
        <rFont val="Calibri"/>
        <family val="2"/>
        <scheme val="minor"/>
      </rPr>
      <t>CO</t>
    </r>
    <r>
      <rPr>
        <vertAlign val="subscript"/>
        <sz val="16"/>
        <color theme="1"/>
        <rFont val="Calibri"/>
        <family val="2"/>
        <scheme val="minor"/>
      </rPr>
      <t>2</t>
    </r>
    <r>
      <rPr>
        <sz val="16"/>
        <color theme="1"/>
        <rFont val="Calibri"/>
        <family val="2"/>
        <scheme val="minor"/>
      </rPr>
      <t>mmitted Media</t>
    </r>
    <r>
      <rPr>
        <i/>
        <sz val="16"/>
        <color theme="1"/>
        <rFont val="Calibri"/>
        <family val="2"/>
        <scheme val="minor"/>
      </rPr>
      <t>-Fonds ist es, Projekte zu fördern, die Journalist.innen auf ihren weltweiten Recherchen als besonders wirkungsvoll für Klimaschutz und nachhaltige gesellschaftliche Transformation erlebt haben – und die sie daher selbst zur Förderung über diesen gemeinschaftlichen Fonds vorschlagen. Insbesondere können auch solche Projekte unterstützt werden, in denen sich Journalist.innen persönlich für diese Ziele engagieren.</t>
    </r>
  </si>
  <si>
    <t>ClimateFair Rechner öffnen</t>
  </si>
  <si>
    <t>ClimateFair Rechner zur Übernahme der Umweltfolgekosten öffnen</t>
  </si>
  <si>
    <r>
      <t>Dieses Tool wurde im Rahmen des</t>
    </r>
    <r>
      <rPr>
        <sz val="16"/>
        <color theme="1"/>
        <rFont val="Helvetica"/>
        <family val="2"/>
      </rPr>
      <t xml:space="preserve"> CO</t>
    </r>
    <r>
      <rPr>
        <vertAlign val="subscript"/>
        <sz val="16"/>
        <color theme="1"/>
        <rFont val="Helvetica"/>
        <family val="2"/>
      </rPr>
      <t>2</t>
    </r>
    <r>
      <rPr>
        <sz val="16"/>
        <color theme="1"/>
        <rFont val="Helvetica"/>
        <family val="2"/>
      </rPr>
      <t>mmitted Media</t>
    </r>
    <r>
      <rPr>
        <i/>
        <sz val="16"/>
        <color theme="1"/>
        <rFont val="Helvetica"/>
        <family val="2"/>
      </rPr>
      <t xml:space="preserve">-Projekts entwickelt und wird bereitgestellt von der:
Klimaschutz+ Stiftung e.V.
www.klimaschutzplus.org
</t>
    </r>
    <r>
      <rPr>
        <i/>
        <sz val="14"/>
        <color theme="1"/>
        <rFont val="Helvetica"/>
        <family val="2"/>
      </rPr>
      <t>Klimaschutz+ Stiftung e.V. CC BY-NC-SA 4.0</t>
    </r>
  </si>
  <si>
    <t>Anzahl Home-Office-Tage:</t>
  </si>
  <si>
    <r>
      <rPr>
        <b/>
        <sz val="13"/>
        <color theme="1"/>
        <rFont val="Helvetica"/>
        <family val="2"/>
      </rPr>
      <t>Hinweis:</t>
    </r>
    <r>
      <rPr>
        <sz val="13"/>
        <color theme="1"/>
        <rFont val="Helvetica"/>
        <family val="2"/>
      </rPr>
      <t xml:space="preserve"> Die Blätter der Arbeitsmappe sind mit einem Schutz versehen, um ein versehentliches Überschreiben von Inhalten, im Besonderen von Berechnungsformeln, zu verhindern.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</si>
</sst>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0.0"/>
    <numFmt numFmtId="166" formatCode="#,##0.00\ &quot;€&quot;"/>
    <numFmt numFmtId="167" formatCode="0.0000"/>
    <numFmt numFmtId="168" formatCode="#,##0.0000"/>
    <numFmt numFmtId="169" formatCode="#,##0.0"/>
    <numFmt numFmtId="170" formatCode="#,##0.00\ &quot;kg CO2&quot;"/>
    <numFmt numFmtId="171" formatCode="#,##0\ &quot;€&quot;"/>
    <numFmt numFmtId="172" formatCode="0.000%"/>
    <numFmt numFmtId="173" formatCode="#,##0.00\ &quot;kg&quot;"/>
    <numFmt numFmtId="174" formatCode="#,##0.00000\ &quot;t CO2&quot;"/>
  </numFmts>
  <fonts count="103">
    <font>
      <sz val="11"/>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b/>
      <sz val="14"/>
      <color theme="0"/>
      <name val="Calibri"/>
      <family val="2"/>
      <scheme val="minor"/>
    </font>
    <font>
      <sz val="16"/>
      <color theme="1"/>
      <name val="Calibri"/>
      <family val="2"/>
      <scheme val="minor"/>
    </font>
    <font>
      <b/>
      <sz val="14"/>
      <color theme="1"/>
      <name val="Calibri"/>
      <family val="2"/>
      <scheme val="minor"/>
    </font>
    <font>
      <b/>
      <sz val="18"/>
      <color theme="0"/>
      <name val="Calibri"/>
      <family val="2"/>
      <scheme val="minor"/>
    </font>
    <font>
      <b/>
      <sz val="12"/>
      <color rgb="FF080808"/>
      <name val="Meta Offc"/>
      <family val="2"/>
    </font>
    <font>
      <b/>
      <sz val="12"/>
      <color theme="1"/>
      <name val="Meta Offc"/>
      <family val="2"/>
    </font>
    <font>
      <sz val="6"/>
      <name val="Meta Serif Offc"/>
    </font>
    <font>
      <b/>
      <sz val="16"/>
      <color rgb="FFFFFFFF"/>
      <name val="Meta Offc"/>
      <family val="2"/>
    </font>
    <font>
      <b/>
      <sz val="16"/>
      <name val="Meta Offc"/>
    </font>
    <font>
      <b/>
      <sz val="12"/>
      <color theme="0"/>
      <name val="Calibri (Textkörper)"/>
    </font>
    <font>
      <b/>
      <sz val="20"/>
      <color theme="1"/>
      <name val="Calibri"/>
      <family val="2"/>
      <scheme val="minor"/>
    </font>
    <font>
      <u/>
      <sz val="11"/>
      <color theme="10"/>
      <name val="Calibri"/>
      <family val="2"/>
      <scheme val="minor"/>
    </font>
    <font>
      <b/>
      <sz val="12"/>
      <color theme="0"/>
      <name val="Calibri"/>
      <family val="2"/>
      <scheme val="minor"/>
    </font>
    <font>
      <sz val="14"/>
      <color theme="1"/>
      <name val="Calibri"/>
      <family val="2"/>
      <scheme val="minor"/>
    </font>
    <font>
      <sz val="16"/>
      <color rgb="FF000000"/>
      <name val="Helvetica"/>
      <family val="2"/>
    </font>
    <font>
      <sz val="18"/>
      <color theme="1"/>
      <name val="Calibri"/>
      <family val="2"/>
      <scheme val="minor"/>
    </font>
    <font>
      <sz val="20"/>
      <color theme="1"/>
      <name val="Calibri"/>
      <family val="2"/>
      <scheme val="minor"/>
    </font>
    <font>
      <sz val="26"/>
      <color theme="1"/>
      <name val="Calibri"/>
      <family val="2"/>
      <scheme val="minor"/>
    </font>
    <font>
      <vertAlign val="subscript"/>
      <sz val="14"/>
      <color theme="1"/>
      <name val="Calibri"/>
      <family val="2"/>
      <scheme val="minor"/>
    </font>
    <font>
      <b/>
      <vertAlign val="subscript"/>
      <sz val="14"/>
      <color theme="0"/>
      <name val="Calibri"/>
      <family val="2"/>
      <scheme val="minor"/>
    </font>
    <font>
      <b/>
      <sz val="18"/>
      <color theme="1"/>
      <name val="Calibri"/>
      <family val="2"/>
      <scheme val="minor"/>
    </font>
    <font>
      <b/>
      <sz val="24"/>
      <color theme="1"/>
      <name val="Calibri"/>
      <family val="2"/>
      <scheme val="minor"/>
    </font>
    <font>
      <sz val="24"/>
      <color theme="10"/>
      <name val="Calibri"/>
      <family val="2"/>
      <scheme val="minor"/>
    </font>
    <font>
      <b/>
      <sz val="18"/>
      <color rgb="FF151B24"/>
      <name val="Helvetica"/>
      <family val="2"/>
    </font>
    <font>
      <b/>
      <sz val="24"/>
      <color theme="10"/>
      <name val="Calibri"/>
      <family val="2"/>
      <scheme val="minor"/>
    </font>
    <font>
      <b/>
      <sz val="16"/>
      <color rgb="FF080808"/>
      <name val="Meta Offc"/>
      <family val="2"/>
    </font>
    <font>
      <b/>
      <sz val="11"/>
      <color rgb="FFFFFFFF"/>
      <name val="Meta Offc"/>
      <family val="2"/>
    </font>
    <font>
      <b/>
      <vertAlign val="subscript"/>
      <sz val="11"/>
      <color rgb="FFFFFFFF"/>
      <name val="Meta Offc"/>
      <family val="2"/>
    </font>
    <font>
      <b/>
      <sz val="11"/>
      <name val="Meta Offc"/>
      <family val="2"/>
    </font>
    <font>
      <i/>
      <sz val="20"/>
      <color theme="1" tint="0.499984740745262"/>
      <name val="Calibri"/>
      <family val="2"/>
      <scheme val="minor"/>
    </font>
    <font>
      <sz val="8"/>
      <name val="Calibri"/>
      <family val="2"/>
      <scheme val="minor"/>
    </font>
    <font>
      <sz val="16"/>
      <color theme="1"/>
      <name val="Calibri (Textkörper)"/>
    </font>
    <font>
      <sz val="11"/>
      <color theme="1"/>
      <name val="Helvetica"/>
      <family val="2"/>
    </font>
    <font>
      <sz val="16"/>
      <color theme="1"/>
      <name val="Helvetica"/>
      <family val="2"/>
    </font>
    <font>
      <sz val="18"/>
      <color theme="1"/>
      <name val="Helvetica"/>
      <family val="2"/>
    </font>
    <font>
      <vertAlign val="subscript"/>
      <sz val="14"/>
      <color theme="1"/>
      <name val="Calibri (Textkörper)"/>
    </font>
    <font>
      <vertAlign val="subscript"/>
      <sz val="16"/>
      <color theme="1"/>
      <name val="Calibri (Textkörper)"/>
    </font>
    <font>
      <vertAlign val="subscript"/>
      <sz val="18"/>
      <color theme="1"/>
      <name val="Helvetica"/>
      <family val="2"/>
    </font>
    <font>
      <sz val="10"/>
      <color rgb="FF000000"/>
      <name val="Times New Roman"/>
      <family val="1"/>
    </font>
    <font>
      <b/>
      <sz val="22.5"/>
      <name val="Arial"/>
      <family val="2"/>
    </font>
    <font>
      <sz val="15"/>
      <name val="Arial"/>
      <family val="2"/>
    </font>
    <font>
      <i/>
      <sz val="15"/>
      <name val="Arial"/>
      <family val="2"/>
    </font>
    <font>
      <sz val="15"/>
      <color rgb="FF000000"/>
      <name val="Arial"/>
      <family val="2"/>
    </font>
    <font>
      <vertAlign val="subscript"/>
      <sz val="15"/>
      <color rgb="FF000000"/>
      <name val="Arial"/>
      <family val="2"/>
    </font>
    <font>
      <sz val="11"/>
      <color theme="1"/>
      <name val="Calibri"/>
      <family val="2"/>
      <scheme val="minor"/>
    </font>
    <font>
      <sz val="14"/>
      <color rgb="FF000000"/>
      <name val="Tahoma"/>
      <family val="2"/>
    </font>
    <font>
      <b/>
      <sz val="26"/>
      <color theme="1"/>
      <name val="Calibri"/>
      <family val="2"/>
      <scheme val="minor"/>
    </font>
    <font>
      <sz val="18"/>
      <color rgb="FF151B24"/>
      <name val="Helvetica"/>
      <family val="2"/>
    </font>
    <font>
      <sz val="22"/>
      <color theme="1"/>
      <name val="Calibri"/>
      <family val="2"/>
      <scheme val="minor"/>
    </font>
    <font>
      <i/>
      <sz val="26"/>
      <color rgb="FF3385CF"/>
      <name val="Calibri"/>
      <family val="2"/>
      <scheme val="minor"/>
    </font>
    <font>
      <sz val="22"/>
      <color rgb="FF000000"/>
      <name val="Times New Roman"/>
      <family val="1"/>
    </font>
    <font>
      <sz val="17"/>
      <color rgb="FF0070C0"/>
      <name val="Calibri"/>
      <family val="2"/>
      <scheme val="minor"/>
    </font>
    <font>
      <b/>
      <sz val="22"/>
      <color theme="1"/>
      <name val="Calibri"/>
      <family val="2"/>
      <scheme val="minor"/>
    </font>
    <font>
      <i/>
      <sz val="12"/>
      <color theme="1"/>
      <name val="Calibri"/>
      <family val="2"/>
      <scheme val="minor"/>
    </font>
    <font>
      <b/>
      <i/>
      <sz val="16"/>
      <color theme="1"/>
      <name val="Calibri"/>
      <family val="2"/>
      <scheme val="minor"/>
    </font>
    <font>
      <i/>
      <sz val="16"/>
      <color theme="1"/>
      <name val="Calibri"/>
      <family val="2"/>
      <scheme val="minor"/>
    </font>
    <font>
      <sz val="18"/>
      <color rgb="FF00B0F0"/>
      <name val="Calibri (Textkörper)"/>
    </font>
    <font>
      <b/>
      <i/>
      <sz val="16"/>
      <color rgb="FF00B0F0"/>
      <name val="Calibri (Textkörper)"/>
    </font>
    <font>
      <sz val="20"/>
      <color theme="1"/>
      <name val="Helvetica"/>
      <family val="2"/>
    </font>
    <font>
      <i/>
      <sz val="16"/>
      <color theme="1"/>
      <name val="Helvetica"/>
      <family val="2"/>
    </font>
    <font>
      <i/>
      <sz val="14"/>
      <color theme="1"/>
      <name val="Helvetica"/>
      <family val="2"/>
    </font>
    <font>
      <sz val="20"/>
      <color rgb="FF000000"/>
      <name val="Helvetica"/>
      <family val="2"/>
    </font>
    <font>
      <vertAlign val="subscript"/>
      <sz val="20"/>
      <color rgb="FF000000"/>
      <name val="Helvetica"/>
      <family val="2"/>
    </font>
    <font>
      <vertAlign val="subscript"/>
      <sz val="20"/>
      <color theme="1"/>
      <name val="Helvetica"/>
      <family val="2"/>
    </font>
    <font>
      <b/>
      <sz val="20"/>
      <color rgb="FF000000"/>
      <name val="Helvetica"/>
      <family val="2"/>
    </font>
    <font>
      <i/>
      <sz val="20"/>
      <color rgb="FF000000"/>
      <name val="Helvetica"/>
      <family val="2"/>
    </font>
    <font>
      <sz val="26"/>
      <color rgb="FF000000"/>
      <name val="Helvetica"/>
      <family val="2"/>
    </font>
    <font>
      <i/>
      <vertAlign val="subscript"/>
      <sz val="15"/>
      <name val="Arial"/>
      <family val="2"/>
    </font>
    <font>
      <vertAlign val="subscript"/>
      <sz val="15"/>
      <name val="Arial"/>
      <family val="2"/>
    </font>
    <font>
      <b/>
      <i/>
      <sz val="15"/>
      <name val="Arial"/>
      <family val="2"/>
    </font>
    <font>
      <u/>
      <sz val="18"/>
      <color theme="1"/>
      <name val="Calibri"/>
      <family val="2"/>
      <scheme val="minor"/>
    </font>
    <font>
      <vertAlign val="subscript"/>
      <sz val="16"/>
      <color theme="1"/>
      <name val="Calibri"/>
      <family val="2"/>
      <scheme val="minor"/>
    </font>
    <font>
      <u/>
      <vertAlign val="subscript"/>
      <sz val="18"/>
      <color theme="1"/>
      <name val="Calibri"/>
      <family val="2"/>
      <scheme val="minor"/>
    </font>
    <font>
      <vertAlign val="subscript"/>
      <sz val="18"/>
      <color theme="1"/>
      <name val="Calibri"/>
      <family val="2"/>
      <scheme val="minor"/>
    </font>
    <font>
      <vertAlign val="subscript"/>
      <sz val="16"/>
      <color theme="1"/>
      <name val="Helvetica"/>
      <family val="2"/>
    </font>
    <font>
      <sz val="18"/>
      <name val="Calibri"/>
      <family val="2"/>
      <scheme val="minor"/>
    </font>
    <font>
      <i/>
      <sz val="15"/>
      <color theme="0" tint="-0.499984740745262"/>
      <name val="Arial"/>
      <family val="2"/>
    </font>
    <font>
      <i/>
      <vertAlign val="subscript"/>
      <sz val="15"/>
      <color theme="0" tint="-0.499984740745262"/>
      <name val="Arial"/>
      <family val="2"/>
    </font>
    <font>
      <sz val="14"/>
      <color rgb="FF000000"/>
      <name val="+mn-lt"/>
      <charset val="1"/>
    </font>
    <font>
      <sz val="28"/>
      <color theme="1"/>
      <name val="Calibri"/>
      <family val="2"/>
      <scheme val="minor"/>
    </font>
    <font>
      <sz val="14"/>
      <color theme="10"/>
      <name val="Calibri"/>
      <family val="2"/>
      <scheme val="minor"/>
    </font>
    <font>
      <b/>
      <sz val="14"/>
      <color theme="1"/>
      <name val="Calibri (Textkörper)"/>
    </font>
    <font>
      <sz val="14"/>
      <color theme="1"/>
      <name val="Calibri (Textkörper)"/>
    </font>
    <font>
      <sz val="14"/>
      <color rgb="FF307EC7"/>
      <name val="Calibri (Textkörper)"/>
    </font>
    <font>
      <b/>
      <sz val="15"/>
      <color theme="0"/>
      <name val="Calibri"/>
      <family val="2"/>
      <scheme val="minor"/>
    </font>
    <font>
      <b/>
      <sz val="17"/>
      <color theme="1"/>
      <name val="Calibri"/>
      <family val="2"/>
      <scheme val="minor"/>
    </font>
    <font>
      <b/>
      <vertAlign val="subscript"/>
      <sz val="17"/>
      <color theme="1"/>
      <name val="Calibri (Textkörper)"/>
    </font>
    <font>
      <sz val="17"/>
      <color theme="1"/>
      <name val="Calibri"/>
      <family val="2"/>
      <scheme val="minor"/>
    </font>
    <font>
      <vertAlign val="subscript"/>
      <sz val="17"/>
      <color theme="1"/>
      <name val="Calibri"/>
      <family val="2"/>
      <scheme val="minor"/>
    </font>
    <font>
      <b/>
      <vertAlign val="subscript"/>
      <sz val="17"/>
      <color theme="1"/>
      <name val="Calibri"/>
      <family val="2"/>
      <scheme val="minor"/>
    </font>
    <font>
      <b/>
      <sz val="15"/>
      <color theme="1"/>
      <name val="Calibri"/>
      <family val="2"/>
      <scheme val="minor"/>
    </font>
    <font>
      <b/>
      <vertAlign val="subscript"/>
      <sz val="15"/>
      <color theme="1"/>
      <name val="Calibri (Textkörper)"/>
    </font>
    <font>
      <b/>
      <sz val="15"/>
      <color theme="1"/>
      <name val="Calibri (Textkörper)"/>
    </font>
    <font>
      <b/>
      <sz val="18"/>
      <color theme="10"/>
      <name val="Calibri"/>
      <family val="2"/>
      <scheme val="minor"/>
    </font>
    <font>
      <b/>
      <sz val="14"/>
      <color theme="10"/>
      <name val="Calibri"/>
      <family val="2"/>
      <scheme val="minor"/>
    </font>
    <font>
      <sz val="12"/>
      <color theme="0" tint="-0.499984740745262"/>
      <name val="Calibri"/>
      <family val="2"/>
      <scheme val="minor"/>
    </font>
    <font>
      <sz val="13"/>
      <color theme="1"/>
      <name val="Helvetica"/>
      <family val="2"/>
    </font>
    <font>
      <b/>
      <sz val="13"/>
      <color theme="1"/>
      <name val="Helvetica"/>
      <family val="2"/>
    </font>
    <font>
      <sz val="14"/>
      <color rgb="FF000000"/>
      <name val="Calibri"/>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theme="8" tint="-0.499984740745262"/>
        <bgColor indexed="64"/>
      </patternFill>
    </fill>
    <fill>
      <patternFill patternType="solid">
        <fgColor rgb="FF307EC7"/>
        <bgColor indexed="64"/>
      </patternFill>
    </fill>
    <fill>
      <patternFill patternType="solid">
        <fgColor rgb="FFA0E3E2"/>
        <bgColor indexed="64"/>
      </patternFill>
    </fill>
    <fill>
      <patternFill patternType="solid">
        <fgColor theme="0" tint="-0.249977111117893"/>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dotted">
        <color rgb="FF080808"/>
      </left>
      <right/>
      <top/>
      <bottom/>
      <diagonal/>
    </border>
    <border>
      <left style="thick">
        <color rgb="FF307EC7"/>
      </left>
      <right/>
      <top/>
      <bottom/>
      <diagonal/>
    </border>
    <border>
      <left style="thick">
        <color rgb="FF307EC7"/>
      </left>
      <right/>
      <top/>
      <bottom style="thick">
        <color rgb="FF307EC7"/>
      </bottom>
      <diagonal/>
    </border>
    <border>
      <left/>
      <right/>
      <top/>
      <bottom style="thick">
        <color rgb="FF307EC7"/>
      </bottom>
      <diagonal/>
    </border>
    <border>
      <left style="medium">
        <color rgb="FF006CA6"/>
      </left>
      <right/>
      <top/>
      <bottom/>
      <diagonal/>
    </border>
    <border>
      <left style="thin">
        <color indexed="64"/>
      </left>
      <right/>
      <top style="thin">
        <color rgb="FF307EC7"/>
      </top>
      <bottom style="thin">
        <color rgb="FF307EC7"/>
      </bottom>
      <diagonal/>
    </border>
    <border>
      <left/>
      <right/>
      <top style="thin">
        <color rgb="FF307EC7"/>
      </top>
      <bottom style="thin">
        <color rgb="FF307EC7"/>
      </bottom>
      <diagonal/>
    </border>
    <border>
      <left style="thin">
        <color theme="4"/>
      </left>
      <right style="thin">
        <color theme="4"/>
      </right>
      <top/>
      <bottom style="medium">
        <color theme="4"/>
      </bottom>
      <diagonal/>
    </border>
    <border>
      <left style="medium">
        <color rgb="FF006CA6"/>
      </left>
      <right/>
      <top style="thin">
        <color indexed="64"/>
      </top>
      <bottom style="thin">
        <color indexed="64"/>
      </bottom>
      <diagonal/>
    </border>
    <border>
      <left/>
      <right style="thick">
        <color rgb="FF307EC7"/>
      </right>
      <top style="thin">
        <color indexed="64"/>
      </top>
      <bottom style="thin">
        <color indexed="64"/>
      </bottom>
      <diagonal/>
    </border>
    <border>
      <left style="thin">
        <color indexed="64"/>
      </left>
      <right/>
      <top/>
      <bottom style="thin">
        <color rgb="FF3385CF"/>
      </bottom>
      <diagonal/>
    </border>
    <border>
      <left/>
      <right style="thin">
        <color indexed="64"/>
      </right>
      <top/>
      <bottom style="thin">
        <color rgb="FF3385CF"/>
      </bottom>
      <diagonal/>
    </border>
    <border>
      <left style="thin">
        <color indexed="64"/>
      </left>
      <right/>
      <top style="thin">
        <color rgb="FF3385CF"/>
      </top>
      <bottom style="thin">
        <color rgb="FF3385CF"/>
      </bottom>
      <diagonal/>
    </border>
    <border>
      <left/>
      <right style="thin">
        <color indexed="64"/>
      </right>
      <top style="thin">
        <color rgb="FF3385CF"/>
      </top>
      <bottom style="thin">
        <color rgb="FF3385CF"/>
      </bottom>
      <diagonal/>
    </border>
    <border>
      <left style="medium">
        <color rgb="FF006CA6"/>
      </left>
      <right/>
      <top style="thin">
        <color indexed="64"/>
      </top>
      <bottom/>
      <diagonal/>
    </border>
    <border>
      <left/>
      <right style="thick">
        <color rgb="FF307EC7"/>
      </right>
      <top style="thin">
        <color indexed="64"/>
      </top>
      <bottom/>
      <diagonal/>
    </border>
    <border>
      <left style="medium">
        <color rgb="FF006CA6"/>
      </left>
      <right/>
      <top style="medium">
        <color rgb="FF006CA6"/>
      </top>
      <bottom style="thick">
        <color rgb="FF307EC7"/>
      </bottom>
      <diagonal/>
    </border>
    <border>
      <left/>
      <right style="thick">
        <color rgb="FF307EC7"/>
      </right>
      <top style="medium">
        <color rgb="FF006CA6"/>
      </top>
      <bottom style="thick">
        <color rgb="FF307EC7"/>
      </bottom>
      <diagonal/>
    </border>
    <border>
      <left style="thin">
        <color indexed="64"/>
      </left>
      <right/>
      <top style="thin">
        <color rgb="FF3385CF"/>
      </top>
      <bottom/>
      <diagonal/>
    </border>
    <border>
      <left/>
      <right style="thin">
        <color indexed="64"/>
      </right>
      <top style="thin">
        <color rgb="FF3385CF"/>
      </top>
      <bottom/>
      <diagonal/>
    </border>
    <border>
      <left style="thin">
        <color indexed="64"/>
      </left>
      <right/>
      <top style="thin">
        <color rgb="FF307EC7"/>
      </top>
      <bottom/>
      <diagonal/>
    </border>
    <border>
      <left/>
      <right/>
      <top style="thin">
        <color rgb="FF307EC7"/>
      </top>
      <bottom/>
      <diagonal/>
    </border>
    <border>
      <left style="thin">
        <color indexed="64"/>
      </left>
      <right/>
      <top style="medium">
        <color rgb="FF3385CF"/>
      </top>
      <bottom style="thick">
        <color rgb="FF307EC7"/>
      </bottom>
      <diagonal/>
    </border>
    <border>
      <left/>
      <right/>
      <top style="medium">
        <color rgb="FF3385CF"/>
      </top>
      <bottom style="thick">
        <color rgb="FF307EC7"/>
      </bottom>
      <diagonal/>
    </border>
    <border>
      <left/>
      <right style="medium">
        <color rgb="FF006CA6"/>
      </right>
      <top style="medium">
        <color rgb="FF3385CF"/>
      </top>
      <bottom style="thick">
        <color rgb="FF307EC7"/>
      </bottom>
      <diagonal/>
    </border>
    <border>
      <left style="thick">
        <color rgb="FF3385CF"/>
      </left>
      <right style="thin">
        <color rgb="FF307EC7"/>
      </right>
      <top style="thin">
        <color rgb="FF307EC7"/>
      </top>
      <bottom style="thick">
        <color rgb="FF3385CF"/>
      </bottom>
      <diagonal/>
    </border>
    <border>
      <left style="thin">
        <color rgb="FF307EC7"/>
      </left>
      <right style="thin">
        <color rgb="FF307EC7"/>
      </right>
      <top style="thin">
        <color rgb="FF307EC7"/>
      </top>
      <bottom style="thick">
        <color rgb="FF3385CF"/>
      </bottom>
      <diagonal/>
    </border>
    <border>
      <left style="thin">
        <color rgb="FF307EC7"/>
      </left>
      <right style="thick">
        <color rgb="FF307EC7"/>
      </right>
      <top style="thin">
        <color rgb="FF307EC7"/>
      </top>
      <bottom style="thick">
        <color rgb="FF3385CF"/>
      </bottom>
      <diagonal/>
    </border>
    <border>
      <left style="thin">
        <color rgb="FF307EC7"/>
      </left>
      <right style="thick">
        <color rgb="FF3385CF"/>
      </right>
      <top style="thin">
        <color rgb="FF307EC7"/>
      </top>
      <bottom style="thick">
        <color rgb="FF3385CF"/>
      </bottom>
      <diagonal/>
    </border>
    <border>
      <left/>
      <right/>
      <top style="thin">
        <color rgb="FF3385CF"/>
      </top>
      <bottom style="thin">
        <color rgb="FF3385CF"/>
      </bottom>
      <diagonal/>
    </border>
    <border>
      <left style="thin">
        <color rgb="FF3385CF"/>
      </left>
      <right/>
      <top/>
      <bottom/>
      <diagonal/>
    </border>
    <border>
      <left style="thick">
        <color rgb="FFA0E3E2"/>
      </left>
      <right/>
      <top style="thick">
        <color rgb="FFA0E3E2"/>
      </top>
      <bottom style="thick">
        <color rgb="FFA0E3E2"/>
      </bottom>
      <diagonal/>
    </border>
    <border>
      <left/>
      <right/>
      <top style="thick">
        <color rgb="FFA0E3E2"/>
      </top>
      <bottom style="thick">
        <color rgb="FFA0E3E2"/>
      </bottom>
      <diagonal/>
    </border>
    <border>
      <left/>
      <right style="thick">
        <color rgb="FFA0E3E2"/>
      </right>
      <top style="thick">
        <color rgb="FFA0E3E2"/>
      </top>
      <bottom style="thick">
        <color rgb="FFA0E3E2"/>
      </bottom>
      <diagonal/>
    </border>
    <border>
      <left/>
      <right/>
      <top style="medium">
        <color theme="4"/>
      </top>
      <bottom/>
      <diagonal/>
    </border>
    <border>
      <left style="thin">
        <color rgb="FF3385CF"/>
      </left>
      <right style="thin">
        <color rgb="FF3385CF"/>
      </right>
      <top/>
      <bottom style="medium">
        <color rgb="FF3385CF"/>
      </bottom>
      <diagonal/>
    </border>
    <border>
      <left style="thin">
        <color rgb="FF3385CF"/>
      </left>
      <right/>
      <top/>
      <bottom style="medium">
        <color rgb="FF3385CF"/>
      </bottom>
      <diagonal/>
    </border>
    <border>
      <left/>
      <right/>
      <top/>
      <bottom style="medium">
        <color rgb="FF3385CF"/>
      </bottom>
      <diagonal/>
    </border>
    <border>
      <left/>
      <right style="thin">
        <color rgb="FF3385CF"/>
      </right>
      <top/>
      <bottom style="medium">
        <color rgb="FF3385CF"/>
      </bottom>
      <diagonal/>
    </border>
    <border>
      <left/>
      <right/>
      <top style="medium">
        <color rgb="FF3385CF"/>
      </top>
      <bottom style="thin">
        <color rgb="FF3385CF"/>
      </bottom>
      <diagonal/>
    </border>
    <border>
      <left/>
      <right/>
      <top style="thin">
        <color rgb="FF3385CF"/>
      </top>
      <bottom/>
      <diagonal/>
    </border>
    <border>
      <left style="thin">
        <color rgb="FF3385CF"/>
      </left>
      <right style="thin">
        <color rgb="FF3385CF"/>
      </right>
      <top style="medium">
        <color rgb="FF3385CF"/>
      </top>
      <bottom style="thin">
        <color rgb="FF3385CF"/>
      </bottom>
      <diagonal/>
    </border>
    <border>
      <left style="thin">
        <color rgb="FF3385CF"/>
      </left>
      <right style="thin">
        <color rgb="FF3385CF"/>
      </right>
      <top style="medium">
        <color rgb="FF3385CF"/>
      </top>
      <bottom/>
      <diagonal/>
    </border>
    <border>
      <left style="thin">
        <color rgb="FF3385CF"/>
      </left>
      <right/>
      <top style="medium">
        <color rgb="FF3385CF"/>
      </top>
      <bottom/>
      <diagonal/>
    </border>
    <border>
      <left style="thin">
        <color rgb="FF3385CF"/>
      </left>
      <right style="thin">
        <color rgb="FF3385CF"/>
      </right>
      <top style="thin">
        <color rgb="FF3385CF"/>
      </top>
      <bottom style="thin">
        <color rgb="FF3385CF"/>
      </bottom>
      <diagonal/>
    </border>
    <border>
      <left style="thin">
        <color rgb="FF3385CF"/>
      </left>
      <right/>
      <top style="thin">
        <color rgb="FF3385CF"/>
      </top>
      <bottom style="thin">
        <color rgb="FF3385CF"/>
      </bottom>
      <diagonal/>
    </border>
    <border>
      <left style="thick">
        <color rgb="FF3385CF"/>
      </left>
      <right/>
      <top style="thick">
        <color rgb="FF3385CF"/>
      </top>
      <bottom/>
      <diagonal/>
    </border>
    <border>
      <left/>
      <right/>
      <top style="thick">
        <color rgb="FF3385CF"/>
      </top>
      <bottom/>
      <diagonal/>
    </border>
    <border>
      <left/>
      <right style="thick">
        <color rgb="FF3385CF"/>
      </right>
      <top style="thick">
        <color rgb="FF3385CF"/>
      </top>
      <bottom/>
      <diagonal/>
    </border>
    <border>
      <left style="thick">
        <color rgb="FF3385CF"/>
      </left>
      <right/>
      <top/>
      <bottom/>
      <diagonal/>
    </border>
    <border>
      <left/>
      <right style="thick">
        <color rgb="FF3385CF"/>
      </right>
      <top/>
      <bottom/>
      <diagonal/>
    </border>
    <border>
      <left style="thick">
        <color rgb="FF3385CF"/>
      </left>
      <right/>
      <top/>
      <bottom style="thick">
        <color rgb="FF3385CF"/>
      </bottom>
      <diagonal/>
    </border>
    <border>
      <left/>
      <right/>
      <top/>
      <bottom style="thick">
        <color rgb="FF3385CF"/>
      </bottom>
      <diagonal/>
    </border>
    <border>
      <left/>
      <right style="thick">
        <color rgb="FF3385CF"/>
      </right>
      <top/>
      <bottom style="thick">
        <color rgb="FF3385CF"/>
      </bottom>
      <diagonal/>
    </border>
    <border>
      <left style="thin">
        <color rgb="FF3385CF"/>
      </left>
      <right style="thin">
        <color rgb="FF3385CF"/>
      </right>
      <top style="thin">
        <color rgb="FF3385CF"/>
      </top>
      <bottom style="thick">
        <color rgb="FF3385CF"/>
      </bottom>
      <diagonal/>
    </border>
    <border>
      <left style="thick">
        <color rgb="FF3385CF"/>
      </left>
      <right/>
      <top style="thick">
        <color rgb="FF3385CF"/>
      </top>
      <bottom style="thick">
        <color rgb="FF3385CF"/>
      </bottom>
      <diagonal/>
    </border>
    <border>
      <left/>
      <right/>
      <top style="thick">
        <color rgb="FF3385CF"/>
      </top>
      <bottom style="thick">
        <color rgb="FF3385CF"/>
      </bottom>
      <diagonal/>
    </border>
    <border>
      <left/>
      <right style="thick">
        <color rgb="FF3385CF"/>
      </right>
      <top style="thick">
        <color rgb="FF3385CF"/>
      </top>
      <bottom style="thick">
        <color rgb="FF3385CF"/>
      </bottom>
      <diagonal/>
    </border>
    <border>
      <left style="thin">
        <color rgb="FF3385CF"/>
      </left>
      <right/>
      <top style="thick">
        <color rgb="FF3385CF"/>
      </top>
      <bottom style="thick">
        <color rgb="FF3385CF"/>
      </bottom>
      <diagonal/>
    </border>
    <border>
      <left style="thick">
        <color rgb="FF3385CF"/>
      </left>
      <right style="thick">
        <color rgb="FF3385CF"/>
      </right>
      <top style="thick">
        <color rgb="FF3385CF"/>
      </top>
      <bottom/>
      <diagonal/>
    </border>
    <border>
      <left style="thick">
        <color rgb="FF3385CF"/>
      </left>
      <right style="thick">
        <color rgb="FF3385CF"/>
      </right>
      <top/>
      <bottom/>
      <diagonal/>
    </border>
    <border>
      <left style="thick">
        <color rgb="FF3385CF"/>
      </left>
      <right style="thick">
        <color rgb="FF3385CF"/>
      </right>
      <top/>
      <bottom style="thick">
        <color rgb="FF3385CF"/>
      </bottom>
      <diagonal/>
    </border>
    <border>
      <left style="thin">
        <color rgb="FF3385CF"/>
      </left>
      <right style="thin">
        <color rgb="FF3385CF"/>
      </right>
      <top style="thick">
        <color rgb="FF3385CF"/>
      </top>
      <bottom style="medium">
        <color rgb="FF3385CF"/>
      </bottom>
      <diagonal/>
    </border>
    <border>
      <left style="thin">
        <color rgb="FF3385CF"/>
      </left>
      <right style="thick">
        <color rgb="FF3385CF"/>
      </right>
      <top style="thick">
        <color rgb="FF3385CF"/>
      </top>
      <bottom style="medium">
        <color rgb="FF3385CF"/>
      </bottom>
      <diagonal/>
    </border>
    <border>
      <left style="thin">
        <color rgb="FF3385CF"/>
      </left>
      <right style="thick">
        <color rgb="FF3385CF"/>
      </right>
      <top style="medium">
        <color rgb="FF3385CF"/>
      </top>
      <bottom style="thin">
        <color rgb="FF3385CF"/>
      </bottom>
      <diagonal/>
    </border>
    <border>
      <left style="thin">
        <color rgb="FF3385CF"/>
      </left>
      <right style="thick">
        <color rgb="FF3385CF"/>
      </right>
      <top style="thin">
        <color rgb="FF3385CF"/>
      </top>
      <bottom style="thin">
        <color rgb="FF3385CF"/>
      </bottom>
      <diagonal/>
    </border>
    <border>
      <left style="thin">
        <color rgb="FF3385CF"/>
      </left>
      <right style="thick">
        <color rgb="FF3385CF"/>
      </right>
      <top style="thin">
        <color rgb="FF3385CF"/>
      </top>
      <bottom style="thick">
        <color rgb="FF3385CF"/>
      </bottom>
      <diagonal/>
    </border>
    <border>
      <left style="thin">
        <color indexed="64"/>
      </left>
      <right/>
      <top/>
      <bottom style="thick">
        <color rgb="FF3385CF"/>
      </bottom>
      <diagonal/>
    </border>
    <border>
      <left/>
      <right/>
      <top/>
      <bottom style="medium">
        <color theme="4"/>
      </bottom>
      <diagonal/>
    </border>
    <border>
      <left/>
      <right/>
      <top/>
      <bottom style="medium">
        <color indexed="64"/>
      </bottom>
      <diagonal/>
    </border>
    <border>
      <left style="thick">
        <color rgb="FF3385CF"/>
      </left>
      <right style="thin">
        <color rgb="FF307EC7"/>
      </right>
      <top/>
      <bottom style="thin">
        <color rgb="FF307EC7"/>
      </bottom>
      <diagonal/>
    </border>
    <border>
      <left style="thin">
        <color rgb="FF307EC7"/>
      </left>
      <right style="thin">
        <color rgb="FF307EC7"/>
      </right>
      <top/>
      <bottom style="thin">
        <color rgb="FF307EC7"/>
      </bottom>
      <diagonal/>
    </border>
    <border>
      <left style="thin">
        <color rgb="FF307EC7"/>
      </left>
      <right style="thick">
        <color rgb="FF3385CF"/>
      </right>
      <top/>
      <bottom style="thin">
        <color rgb="FF307EC7"/>
      </bottom>
      <diagonal/>
    </border>
    <border>
      <left/>
      <right style="thin">
        <color rgb="FF307EC7"/>
      </right>
      <top/>
      <bottom style="thin">
        <color rgb="FF307EC7"/>
      </bottom>
      <diagonal/>
    </border>
    <border>
      <left style="thick">
        <color rgb="FF3385CF"/>
      </left>
      <right style="thin">
        <color rgb="FF307EC7"/>
      </right>
      <top style="medium">
        <color indexed="64"/>
      </top>
      <bottom style="thin">
        <color rgb="FF307EC7"/>
      </bottom>
      <diagonal/>
    </border>
    <border>
      <left style="thin">
        <color rgb="FF307EC7"/>
      </left>
      <right style="thin">
        <color rgb="FF307EC7"/>
      </right>
      <top style="medium">
        <color indexed="64"/>
      </top>
      <bottom style="thin">
        <color rgb="FF307EC7"/>
      </bottom>
      <diagonal/>
    </border>
    <border>
      <left style="thick">
        <color rgb="FF3385CF"/>
      </left>
      <right style="medium">
        <color theme="1"/>
      </right>
      <top style="thin">
        <color rgb="FF307EC7"/>
      </top>
      <bottom style="medium">
        <color indexed="64"/>
      </bottom>
      <diagonal/>
    </border>
    <border>
      <left style="medium">
        <color theme="1"/>
      </left>
      <right style="medium">
        <color theme="1"/>
      </right>
      <top style="thin">
        <color rgb="FF307EC7"/>
      </top>
      <bottom style="medium">
        <color indexed="64"/>
      </bottom>
      <diagonal/>
    </border>
    <border>
      <left style="medium">
        <color theme="1"/>
      </left>
      <right style="thick">
        <color rgb="FF3385CF"/>
      </right>
      <top style="thin">
        <color rgb="FF307EC7"/>
      </top>
      <bottom style="medium">
        <color indexed="64"/>
      </bottom>
      <diagonal/>
    </border>
    <border>
      <left style="thin">
        <color rgb="FF307EC7"/>
      </left>
      <right style="medium">
        <color theme="1"/>
      </right>
      <top style="medium">
        <color indexed="64"/>
      </top>
      <bottom style="thin">
        <color rgb="FF307EC7"/>
      </bottom>
      <diagonal/>
    </border>
    <border>
      <left style="thin">
        <color rgb="FF307EC7"/>
      </left>
      <right/>
      <top style="medium">
        <color indexed="64"/>
      </top>
      <bottom style="thin">
        <color rgb="FF307EC7"/>
      </bottom>
      <diagonal/>
    </border>
    <border>
      <left/>
      <right/>
      <top style="medium">
        <color indexed="64"/>
      </top>
      <bottom style="thin">
        <color rgb="FF307EC7"/>
      </bottom>
      <diagonal/>
    </border>
    <border>
      <left/>
      <right style="medium">
        <color theme="1"/>
      </right>
      <top style="medium">
        <color indexed="64"/>
      </top>
      <bottom style="thin">
        <color rgb="FF307EC7"/>
      </bottom>
      <diagonal/>
    </border>
    <border>
      <left style="thin">
        <color indexed="64"/>
      </left>
      <right/>
      <top/>
      <bottom style="thin">
        <color rgb="FF307EC7"/>
      </bottom>
      <diagonal/>
    </border>
    <border>
      <left/>
      <right/>
      <top/>
      <bottom style="thin">
        <color rgb="FF307EC7"/>
      </bottom>
      <diagonal/>
    </border>
    <border>
      <left style="medium">
        <color rgb="FF006CA6"/>
      </left>
      <right/>
      <top/>
      <bottom style="thin">
        <color indexed="64"/>
      </bottom>
      <diagonal/>
    </border>
    <border>
      <left/>
      <right style="thick">
        <color rgb="FF307EC7"/>
      </right>
      <top/>
      <bottom style="thin">
        <color indexed="64"/>
      </bottom>
      <diagonal/>
    </border>
    <border>
      <left style="thick">
        <color rgb="FF307EC7"/>
      </left>
      <right/>
      <top style="thick">
        <color rgb="FF307EC7"/>
      </top>
      <bottom style="medium">
        <color indexed="64"/>
      </bottom>
      <diagonal/>
    </border>
    <border>
      <left/>
      <right/>
      <top style="thick">
        <color rgb="FF307EC7"/>
      </top>
      <bottom style="medium">
        <color indexed="64"/>
      </bottom>
      <diagonal/>
    </border>
    <border>
      <left style="thin">
        <color indexed="64"/>
      </left>
      <right/>
      <top style="thick">
        <color rgb="FF307EC7"/>
      </top>
      <bottom style="medium">
        <color indexed="64"/>
      </bottom>
      <diagonal/>
    </border>
    <border>
      <left style="thin">
        <color indexed="64"/>
      </left>
      <right style="thin">
        <color indexed="64"/>
      </right>
      <top style="thick">
        <color rgb="FF307EC7"/>
      </top>
      <bottom style="medium">
        <color indexed="64"/>
      </bottom>
      <diagonal/>
    </border>
    <border>
      <left style="medium">
        <color rgb="FF006CA6"/>
      </left>
      <right/>
      <top style="thick">
        <color rgb="FF307EC7"/>
      </top>
      <bottom style="medium">
        <color indexed="64"/>
      </bottom>
      <diagonal/>
    </border>
    <border>
      <left/>
      <right style="thick">
        <color rgb="FF307EC7"/>
      </right>
      <top style="thick">
        <color rgb="FF307EC7"/>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rgb="FF3385CF"/>
      </bottom>
      <diagonal/>
    </border>
    <border>
      <left/>
      <right style="thin">
        <color indexed="64"/>
      </right>
      <top/>
      <bottom style="medium">
        <color rgb="FF3385CF"/>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bottom style="medium">
        <color theme="4"/>
      </bottom>
      <diagonal/>
    </border>
    <border>
      <left/>
      <right style="thin">
        <color theme="4"/>
      </right>
      <top/>
      <bottom style="medium">
        <color theme="4"/>
      </bottom>
      <diagonal/>
    </border>
    <border>
      <left style="thin">
        <color rgb="FF3385CF"/>
      </left>
      <right style="thin">
        <color rgb="FF3385CF"/>
      </right>
      <top style="thin">
        <color rgb="FF3385CF"/>
      </top>
      <bottom/>
      <diagonal/>
    </border>
    <border>
      <left style="thin">
        <color rgb="FF3385CF"/>
      </left>
      <right/>
      <top style="thin">
        <color rgb="FF3385CF"/>
      </top>
      <bottom/>
      <diagonal/>
    </border>
    <border>
      <left/>
      <right style="thin">
        <color theme="4"/>
      </right>
      <top style="medium">
        <color theme="4"/>
      </top>
      <bottom/>
      <diagonal/>
    </border>
    <border>
      <left style="thin">
        <color theme="4"/>
      </left>
      <right/>
      <top style="medium">
        <color theme="4"/>
      </top>
      <bottom/>
      <diagonal/>
    </border>
    <border>
      <left/>
      <right style="thin">
        <color theme="4"/>
      </right>
      <top/>
      <bottom/>
      <diagonal/>
    </border>
    <border>
      <left style="thin">
        <color theme="4"/>
      </left>
      <right/>
      <top/>
      <bottom/>
      <diagonal/>
    </border>
    <border>
      <left style="thick">
        <color rgb="FF307EC7"/>
      </left>
      <right/>
      <top style="thick">
        <color rgb="FF307EC7"/>
      </top>
      <bottom style="thick">
        <color rgb="FF307EC7"/>
      </bottom>
      <diagonal/>
    </border>
    <border>
      <left/>
      <right/>
      <top style="thick">
        <color rgb="FF307EC7"/>
      </top>
      <bottom style="thick">
        <color rgb="FF307EC7"/>
      </bottom>
      <diagonal/>
    </border>
    <border>
      <left/>
      <right style="thick">
        <color rgb="FF307EC7"/>
      </right>
      <top style="thick">
        <color rgb="FF307EC7"/>
      </top>
      <bottom style="thick">
        <color rgb="FF307EC7"/>
      </bottom>
      <diagonal/>
    </border>
    <border>
      <left/>
      <right style="thin">
        <color indexed="64"/>
      </right>
      <top/>
      <bottom style="thick">
        <color rgb="FF3385CF"/>
      </bottom>
      <diagonal/>
    </border>
    <border>
      <left style="thick">
        <color rgb="FF3385CF"/>
      </left>
      <right/>
      <top style="thick">
        <color rgb="FF3385CF"/>
      </top>
      <bottom style="medium">
        <color rgb="FF3385CF"/>
      </bottom>
      <diagonal/>
    </border>
    <border>
      <left/>
      <right/>
      <top style="thick">
        <color rgb="FF3385CF"/>
      </top>
      <bottom style="medium">
        <color rgb="FF3385CF"/>
      </bottom>
      <diagonal/>
    </border>
    <border>
      <left/>
      <right style="thin">
        <color rgb="FF3385CF"/>
      </right>
      <top style="thick">
        <color rgb="FF3385CF"/>
      </top>
      <bottom style="medium">
        <color rgb="FF3385CF"/>
      </bottom>
      <diagonal/>
    </border>
    <border>
      <left style="thick">
        <color rgb="FF3385CF"/>
      </left>
      <right/>
      <top style="medium">
        <color rgb="FF3385CF"/>
      </top>
      <bottom style="thin">
        <color rgb="FF3385CF"/>
      </bottom>
      <diagonal/>
    </border>
    <border>
      <left/>
      <right style="thin">
        <color rgb="FF3385CF"/>
      </right>
      <top style="medium">
        <color rgb="FF3385CF"/>
      </top>
      <bottom style="thin">
        <color rgb="FF3385CF"/>
      </bottom>
      <diagonal/>
    </border>
    <border>
      <left style="thick">
        <color rgb="FF3385CF"/>
      </left>
      <right/>
      <top style="thin">
        <color rgb="FF3385CF"/>
      </top>
      <bottom style="thin">
        <color rgb="FF3385CF"/>
      </bottom>
      <diagonal/>
    </border>
    <border>
      <left/>
      <right style="thin">
        <color rgb="FF3385CF"/>
      </right>
      <top style="thin">
        <color rgb="FF3385CF"/>
      </top>
      <bottom style="thin">
        <color rgb="FF3385CF"/>
      </bottom>
      <diagonal/>
    </border>
    <border>
      <left style="thick">
        <color rgb="FF3385CF"/>
      </left>
      <right/>
      <top style="thin">
        <color rgb="FF3385CF"/>
      </top>
      <bottom style="thick">
        <color rgb="FF3385CF"/>
      </bottom>
      <diagonal/>
    </border>
    <border>
      <left/>
      <right/>
      <top style="thin">
        <color rgb="FF3385CF"/>
      </top>
      <bottom style="thick">
        <color rgb="FF3385CF"/>
      </bottom>
      <diagonal/>
    </border>
    <border>
      <left/>
      <right style="thin">
        <color rgb="FF3385CF"/>
      </right>
      <top style="thin">
        <color rgb="FF3385CF"/>
      </top>
      <bottom style="thick">
        <color rgb="FF3385CF"/>
      </bottom>
      <diagonal/>
    </border>
    <border>
      <left style="thin">
        <color rgb="FF307EC7"/>
      </left>
      <right/>
      <top style="thin">
        <color rgb="FF307EC7"/>
      </top>
      <bottom/>
      <diagonal/>
    </border>
    <border>
      <left/>
      <right style="thin">
        <color rgb="FF307EC7"/>
      </right>
      <top style="thin">
        <color rgb="FF307EC7"/>
      </top>
      <bottom/>
      <diagonal/>
    </border>
    <border>
      <left style="thin">
        <color rgb="FF307EC7"/>
      </left>
      <right/>
      <top/>
      <bottom/>
      <diagonal/>
    </border>
    <border>
      <left/>
      <right style="thin">
        <color rgb="FF307EC7"/>
      </right>
      <top/>
      <bottom/>
      <diagonal/>
    </border>
    <border>
      <left style="thin">
        <color rgb="FF307EC7"/>
      </left>
      <right/>
      <top/>
      <bottom style="thin">
        <color rgb="FF307EC7"/>
      </bottom>
      <diagonal/>
    </border>
    <border>
      <left/>
      <right style="thin">
        <color rgb="FF3385CF"/>
      </right>
      <top style="thick">
        <color rgb="FF3385CF"/>
      </top>
      <bottom style="thick">
        <color rgb="FF3385CF"/>
      </bottom>
      <diagonal/>
    </border>
  </borders>
  <cellStyleXfs count="4">
    <xf numFmtId="0" fontId="0" fillId="0" borderId="0"/>
    <xf numFmtId="0" fontId="15" fillId="0" borderId="0" applyNumberFormat="0" applyFill="0" applyBorder="0" applyAlignment="0" applyProtection="0"/>
    <xf numFmtId="0" fontId="42" fillId="0" borderId="0"/>
    <xf numFmtId="9" fontId="48" fillId="0" borderId="0" applyFont="0" applyFill="0" applyBorder="0" applyAlignment="0" applyProtection="0"/>
  </cellStyleXfs>
  <cellXfs count="362">
    <xf numFmtId="0" fontId="0" fillId="0" borderId="0" xfId="0"/>
    <xf numFmtId="0" fontId="0" fillId="0" borderId="0" xfId="0" applyAlignment="1">
      <alignment horizontal="right"/>
    </xf>
    <xf numFmtId="0" fontId="8" fillId="4" borderId="0" xfId="0" applyFont="1" applyFill="1" applyAlignment="1">
      <alignment horizontal="left" vertical="top"/>
    </xf>
    <xf numFmtId="0" fontId="9" fillId="4" borderId="0" xfId="0" applyFont="1" applyFill="1" applyAlignment="1">
      <alignment horizontal="left" vertical="top"/>
    </xf>
    <xf numFmtId="0" fontId="11" fillId="5" borderId="6" xfId="0" applyFont="1" applyFill="1" applyBorder="1" applyAlignment="1">
      <alignment horizontal="right" vertical="center" wrapText="1" indent="4"/>
    </xf>
    <xf numFmtId="0" fontId="11" fillId="5" borderId="0" xfId="0" applyFont="1" applyFill="1" applyAlignment="1">
      <alignment horizontal="right" vertical="center" wrapText="1" indent="4"/>
    </xf>
    <xf numFmtId="0" fontId="0" fillId="7" borderId="0" xfId="0" applyFill="1"/>
    <xf numFmtId="0" fontId="0" fillId="2" borderId="0" xfId="0" applyFill="1"/>
    <xf numFmtId="0" fontId="15" fillId="4" borderId="0" xfId="1" applyFill="1"/>
    <xf numFmtId="0" fontId="0" fillId="7" borderId="0" xfId="0" applyFill="1" applyAlignment="1">
      <alignment horizontal="right"/>
    </xf>
    <xf numFmtId="0" fontId="19" fillId="0" borderId="0" xfId="0" applyFont="1"/>
    <xf numFmtId="0" fontId="21" fillId="0" borderId="0" xfId="0" applyFont="1"/>
    <xf numFmtId="0" fontId="3" fillId="0" borderId="0" xfId="0" applyFont="1"/>
    <xf numFmtId="164" fontId="17" fillId="0" borderId="1" xfId="0" applyNumberFormat="1" applyFont="1" applyBorder="1" applyAlignment="1">
      <alignment horizontal="center"/>
    </xf>
    <xf numFmtId="164" fontId="17" fillId="0" borderId="4" xfId="0" applyNumberFormat="1" applyFont="1" applyBorder="1" applyAlignment="1">
      <alignment horizontal="center"/>
    </xf>
    <xf numFmtId="0" fontId="17" fillId="0" borderId="1"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0" fontId="17" fillId="0" borderId="31" xfId="0" applyFont="1" applyBorder="1"/>
    <xf numFmtId="0" fontId="17" fillId="0" borderId="32" xfId="0" applyFont="1" applyBorder="1"/>
    <xf numFmtId="0" fontId="17" fillId="0" borderId="33" xfId="0" applyFont="1" applyBorder="1"/>
    <xf numFmtId="0" fontId="19" fillId="0" borderId="0" xfId="0" applyFont="1" applyAlignment="1">
      <alignment vertical="center"/>
    </xf>
    <xf numFmtId="0" fontId="19" fillId="0" borderId="0" xfId="0" applyFont="1" applyAlignment="1">
      <alignment horizontal="left" vertical="center" indent="2"/>
    </xf>
    <xf numFmtId="0" fontId="24" fillId="0" borderId="0" xfId="0" applyFont="1" applyAlignment="1">
      <alignment vertical="center"/>
    </xf>
    <xf numFmtId="0" fontId="29" fillId="2" borderId="0" xfId="0" applyFont="1" applyFill="1" applyAlignment="1">
      <alignment horizontal="left" vertical="top"/>
    </xf>
    <xf numFmtId="0" fontId="30" fillId="5" borderId="5" xfId="0" applyFont="1" applyFill="1" applyBorder="1" applyAlignment="1">
      <alignment horizontal="left" vertical="center" wrapText="1"/>
    </xf>
    <xf numFmtId="0" fontId="32" fillId="4" borderId="7" xfId="0" applyFont="1" applyFill="1" applyBorder="1" applyAlignment="1">
      <alignment horizontal="left" vertical="center" wrapText="1"/>
    </xf>
    <xf numFmtId="0" fontId="32" fillId="6" borderId="7" xfId="0" applyFont="1" applyFill="1" applyBorder="1" applyAlignment="1">
      <alignment horizontal="left" vertical="center" wrapText="1"/>
    </xf>
    <xf numFmtId="171" fontId="12" fillId="4" borderId="8" xfId="0" applyNumberFormat="1" applyFont="1" applyFill="1" applyBorder="1" applyAlignment="1">
      <alignment horizontal="right" vertical="center" wrapText="1" indent="4"/>
    </xf>
    <xf numFmtId="171" fontId="12" fillId="4" borderId="9" xfId="0" applyNumberFormat="1" applyFont="1" applyFill="1" applyBorder="1" applyAlignment="1">
      <alignment horizontal="right" vertical="center" wrapText="1" indent="4"/>
    </xf>
    <xf numFmtId="171" fontId="12" fillId="6" borderId="8" xfId="0" applyNumberFormat="1" applyFont="1" applyFill="1" applyBorder="1" applyAlignment="1">
      <alignment horizontal="right" vertical="center" wrapText="1" indent="4"/>
    </xf>
    <xf numFmtId="171" fontId="12" fillId="6" borderId="9" xfId="0" applyNumberFormat="1" applyFont="1" applyFill="1" applyBorder="1" applyAlignment="1">
      <alignment horizontal="right" vertical="center" wrapText="1" indent="4"/>
    </xf>
    <xf numFmtId="171" fontId="12" fillId="3" borderId="9" xfId="0" applyNumberFormat="1" applyFont="1" applyFill="1" applyBorder="1" applyAlignment="1">
      <alignment horizontal="center" vertical="center" wrapText="1"/>
    </xf>
    <xf numFmtId="171" fontId="12" fillId="4" borderId="9" xfId="0" applyNumberFormat="1" applyFont="1" applyFill="1" applyBorder="1" applyAlignment="1">
      <alignment horizontal="center" vertical="center" wrapText="1"/>
    </xf>
    <xf numFmtId="171" fontId="12" fillId="6" borderId="8" xfId="0" applyNumberFormat="1" applyFont="1" applyFill="1" applyBorder="1" applyAlignment="1">
      <alignment horizontal="center" vertical="center" wrapText="1"/>
    </xf>
    <xf numFmtId="166" fontId="5" fillId="0" borderId="0" xfId="0" applyNumberFormat="1" applyFont="1" applyAlignment="1">
      <alignment vertical="center"/>
    </xf>
    <xf numFmtId="0" fontId="36" fillId="0" borderId="0" xfId="0" applyFont="1" applyAlignment="1">
      <alignment vertical="center"/>
    </xf>
    <xf numFmtId="0" fontId="37" fillId="0" borderId="0" xfId="0" applyFont="1" applyAlignment="1">
      <alignment vertical="center" wrapText="1"/>
    </xf>
    <xf numFmtId="0" fontId="18" fillId="0" borderId="0" xfId="0" applyFont="1" applyAlignment="1">
      <alignment vertical="center" wrapText="1"/>
    </xf>
    <xf numFmtId="0" fontId="2" fillId="0" borderId="0" xfId="0" applyFont="1" applyAlignment="1">
      <alignment horizontal="right"/>
    </xf>
    <xf numFmtId="0" fontId="2" fillId="0" borderId="61" xfId="0" applyFont="1" applyBorder="1" applyAlignment="1">
      <alignment horizontal="right"/>
    </xf>
    <xf numFmtId="0" fontId="0" fillId="0" borderId="61" xfId="0" applyBorder="1"/>
    <xf numFmtId="0" fontId="42" fillId="0" borderId="0" xfId="2" applyAlignment="1">
      <alignment horizontal="left" vertical="top" wrapText="1"/>
    </xf>
    <xf numFmtId="0" fontId="42" fillId="0" borderId="0" xfId="2" applyAlignment="1">
      <alignment horizontal="left" vertical="top"/>
    </xf>
    <xf numFmtId="0" fontId="42" fillId="0" borderId="0" xfId="2" applyAlignment="1">
      <alignment horizontal="center"/>
    </xf>
    <xf numFmtId="166" fontId="44" fillId="0" borderId="0" xfId="2" applyNumberFormat="1" applyFont="1" applyAlignment="1">
      <alignment horizontal="center" vertical="center"/>
    </xf>
    <xf numFmtId="0" fontId="0" fillId="0" borderId="78" xfId="0" applyBorder="1"/>
    <xf numFmtId="164" fontId="17" fillId="0" borderId="2" xfId="0" applyNumberFormat="1" applyFont="1" applyBorder="1" applyAlignment="1">
      <alignment horizontal="center"/>
    </xf>
    <xf numFmtId="0" fontId="4" fillId="8" borderId="99" xfId="0" applyFont="1" applyFill="1" applyBorder="1" applyAlignment="1">
      <alignment horizontal="center" vertical="center" wrapText="1"/>
    </xf>
    <xf numFmtId="0" fontId="52" fillId="0" borderId="0" xfId="0" applyFont="1"/>
    <xf numFmtId="0" fontId="0" fillId="0" borderId="0" xfId="0" applyAlignment="1">
      <alignment vertical="center"/>
    </xf>
    <xf numFmtId="0" fontId="5" fillId="0" borderId="0" xfId="0" applyFont="1" applyAlignment="1">
      <alignment vertical="top" wrapText="1"/>
    </xf>
    <xf numFmtId="0" fontId="63" fillId="0" borderId="0" xfId="0" applyFont="1" applyAlignment="1">
      <alignment vertical="center"/>
    </xf>
    <xf numFmtId="0" fontId="63" fillId="0" borderId="0" xfId="0" applyFont="1" applyAlignment="1">
      <alignment vertical="center" wrapText="1"/>
    </xf>
    <xf numFmtId="0" fontId="64" fillId="0" borderId="0" xfId="0" applyFont="1" applyAlignment="1">
      <alignment vertical="center"/>
    </xf>
    <xf numFmtId="2" fontId="0" fillId="0" borderId="0" xfId="0" applyNumberFormat="1"/>
    <xf numFmtId="0" fontId="65" fillId="9" borderId="68" xfId="0" applyFont="1" applyFill="1" applyBorder="1" applyAlignment="1">
      <alignment vertical="center" wrapText="1"/>
    </xf>
    <xf numFmtId="0" fontId="65" fillId="9" borderId="69" xfId="0" applyFont="1" applyFill="1" applyBorder="1" applyAlignment="1">
      <alignment vertical="center" wrapText="1"/>
    </xf>
    <xf numFmtId="0" fontId="62" fillId="9" borderId="69" xfId="0" applyFont="1" applyFill="1" applyBorder="1" applyAlignment="1">
      <alignment vertical="center" wrapText="1"/>
    </xf>
    <xf numFmtId="0" fontId="65" fillId="9" borderId="70" xfId="0" applyFont="1" applyFill="1" applyBorder="1" applyAlignment="1">
      <alignment vertical="center" wrapText="1"/>
    </xf>
    <xf numFmtId="0" fontId="70" fillId="0" borderId="0" xfId="0" applyFont="1" applyAlignment="1">
      <alignment vertical="center" wrapText="1"/>
    </xf>
    <xf numFmtId="0" fontId="36" fillId="0" borderId="0" xfId="0" applyFont="1"/>
    <xf numFmtId="0" fontId="65" fillId="9" borderId="69" xfId="0" applyFont="1" applyFill="1" applyBorder="1" applyAlignment="1">
      <alignment wrapText="1"/>
    </xf>
    <xf numFmtId="4" fontId="44" fillId="0" borderId="0" xfId="2" applyNumberFormat="1" applyFont="1" applyAlignment="1">
      <alignment vertical="center"/>
    </xf>
    <xf numFmtId="0" fontId="42" fillId="0" borderId="0" xfId="2" applyAlignment="1">
      <alignment vertical="top" wrapText="1"/>
    </xf>
    <xf numFmtId="0" fontId="42" fillId="0" borderId="131" xfId="2" applyBorder="1" applyAlignment="1">
      <alignment horizontal="left" vertical="top"/>
    </xf>
    <xf numFmtId="0" fontId="42" fillId="0" borderId="30" xfId="2" applyBorder="1" applyAlignment="1">
      <alignment horizontal="left" vertical="top"/>
    </xf>
    <xf numFmtId="0" fontId="42" fillId="0" borderId="132" xfId="2" applyBorder="1" applyAlignment="1">
      <alignment horizontal="left" vertical="top"/>
    </xf>
    <xf numFmtId="0" fontId="42" fillId="0" borderId="133" xfId="2" applyBorder="1" applyAlignment="1">
      <alignment horizontal="left" vertical="top"/>
    </xf>
    <xf numFmtId="0" fontId="42" fillId="0" borderId="134" xfId="2" applyBorder="1" applyAlignment="1">
      <alignment horizontal="left" vertical="top"/>
    </xf>
    <xf numFmtId="0" fontId="42" fillId="0" borderId="133" xfId="2" applyBorder="1" applyAlignment="1">
      <alignment horizontal="left" vertical="top" wrapText="1" indent="28"/>
    </xf>
    <xf numFmtId="0" fontId="46" fillId="0" borderId="134" xfId="2" applyFont="1" applyBorder="1"/>
    <xf numFmtId="0" fontId="42" fillId="0" borderId="133" xfId="2" applyBorder="1" applyAlignment="1">
      <alignment horizontal="center"/>
    </xf>
    <xf numFmtId="166" fontId="44" fillId="0" borderId="134" xfId="2" applyNumberFormat="1" applyFont="1" applyBorder="1" applyAlignment="1">
      <alignment vertical="center"/>
    </xf>
    <xf numFmtId="0" fontId="42" fillId="0" borderId="133" xfId="2" applyBorder="1" applyAlignment="1">
      <alignment vertical="top" wrapText="1"/>
    </xf>
    <xf numFmtId="0" fontId="42" fillId="0" borderId="134" xfId="2" applyBorder="1" applyAlignment="1">
      <alignment vertical="top" wrapText="1"/>
    </xf>
    <xf numFmtId="0" fontId="42" fillId="0" borderId="134" xfId="2" applyBorder="1" applyAlignment="1">
      <alignment horizontal="right" vertical="top" wrapText="1" indent="2"/>
    </xf>
    <xf numFmtId="0" fontId="42" fillId="0" borderId="134" xfId="2" applyBorder="1" applyAlignment="1">
      <alignment horizontal="right" vertical="top" indent="2"/>
    </xf>
    <xf numFmtId="0" fontId="0" fillId="0" borderId="134" xfId="0" applyBorder="1" applyAlignment="1">
      <alignment horizontal="right" indent="2"/>
    </xf>
    <xf numFmtId="0" fontId="42" fillId="0" borderId="135" xfId="2" applyBorder="1" applyAlignment="1">
      <alignment horizontal="left" vertical="top"/>
    </xf>
    <xf numFmtId="0" fontId="42" fillId="0" borderId="93" xfId="2" applyBorder="1" applyAlignment="1">
      <alignment horizontal="left" vertical="top"/>
    </xf>
    <xf numFmtId="0" fontId="54" fillId="0" borderId="82" xfId="2" applyFont="1" applyBorder="1" applyAlignment="1">
      <alignment horizontal="left" vertical="top"/>
    </xf>
    <xf numFmtId="0" fontId="42" fillId="0" borderId="135" xfId="2" applyBorder="1" applyAlignment="1">
      <alignment vertical="top" wrapText="1"/>
    </xf>
    <xf numFmtId="0" fontId="42" fillId="0" borderId="93" xfId="2" applyBorder="1" applyAlignment="1">
      <alignment vertical="top" wrapText="1"/>
    </xf>
    <xf numFmtId="0" fontId="42" fillId="0" borderId="82" xfId="2" applyBorder="1" applyAlignment="1">
      <alignment vertical="top" wrapText="1"/>
    </xf>
    <xf numFmtId="165" fontId="46" fillId="0" borderId="0" xfId="2" applyNumberFormat="1" applyFont="1"/>
    <xf numFmtId="0" fontId="42" fillId="0" borderId="133" xfId="2" applyBorder="1" applyAlignment="1">
      <alignment vertical="top"/>
    </xf>
    <xf numFmtId="167" fontId="80" fillId="0" borderId="0" xfId="2" applyNumberFormat="1" applyFont="1"/>
    <xf numFmtId="0" fontId="80" fillId="0" borderId="134" xfId="2" applyFont="1" applyBorder="1"/>
    <xf numFmtId="0" fontId="83" fillId="0" borderId="0" xfId="0" applyFont="1" applyAlignment="1">
      <alignment horizontal="left" vertical="center" indent="2"/>
    </xf>
    <xf numFmtId="0" fontId="5" fillId="0" borderId="58" xfId="0" applyFont="1" applyBorder="1" applyAlignment="1">
      <alignment horizontal="left"/>
    </xf>
    <xf numFmtId="0" fontId="2" fillId="0" borderId="60" xfId="0" applyFont="1" applyBorder="1" applyAlignment="1">
      <alignment horizontal="right"/>
    </xf>
    <xf numFmtId="0" fontId="0" fillId="0" borderId="62" xfId="0" applyBorder="1"/>
    <xf numFmtId="0" fontId="24" fillId="0" borderId="0" xfId="0" applyFont="1" applyAlignment="1">
      <alignment horizontal="right"/>
    </xf>
    <xf numFmtId="0" fontId="0" fillId="0" borderId="0" xfId="0" applyProtection="1">
      <protection locked="0"/>
    </xf>
    <xf numFmtId="170" fontId="1" fillId="0" borderId="0" xfId="0" applyNumberFormat="1" applyFont="1" applyAlignment="1">
      <alignment horizontal="right" indent="1"/>
    </xf>
    <xf numFmtId="0" fontId="100" fillId="0" borderId="0" xfId="0" applyFont="1" applyAlignment="1">
      <alignment vertical="center"/>
    </xf>
    <xf numFmtId="0" fontId="21" fillId="2" borderId="0" xfId="0" applyFont="1" applyFill="1"/>
    <xf numFmtId="0" fontId="4" fillId="2" borderId="0" xfId="0" applyFont="1" applyFill="1" applyAlignment="1">
      <alignment horizontal="center" vertical="center" wrapText="1"/>
    </xf>
    <xf numFmtId="0" fontId="19" fillId="2" borderId="48" xfId="0" applyFont="1" applyFill="1" applyBorder="1" applyAlignment="1">
      <alignment horizontal="right"/>
    </xf>
    <xf numFmtId="0" fontId="19" fillId="2" borderId="38" xfId="0" applyFont="1" applyFill="1" applyBorder="1" applyAlignment="1">
      <alignment horizontal="right"/>
    </xf>
    <xf numFmtId="0" fontId="19" fillId="2" borderId="49" xfId="0" applyFont="1" applyFill="1" applyBorder="1" applyAlignment="1">
      <alignment horizontal="right"/>
    </xf>
    <xf numFmtId="0" fontId="0" fillId="2" borderId="0" xfId="0" applyFill="1" applyAlignment="1">
      <alignment vertical="center"/>
    </xf>
    <xf numFmtId="2" fontId="0" fillId="2" borderId="0" xfId="0" applyNumberFormat="1" applyFill="1"/>
    <xf numFmtId="2" fontId="21" fillId="2" borderId="0" xfId="0" applyNumberFormat="1" applyFont="1" applyFill="1"/>
    <xf numFmtId="2" fontId="17" fillId="2" borderId="0" xfId="0" applyNumberFormat="1" applyFont="1" applyFill="1"/>
    <xf numFmtId="172" fontId="17" fillId="2" borderId="0" xfId="3" applyNumberFormat="1" applyFont="1" applyFill="1"/>
    <xf numFmtId="167" fontId="17" fillId="2" borderId="0" xfId="0" applyNumberFormat="1" applyFont="1" applyFill="1"/>
    <xf numFmtId="2" fontId="0" fillId="9" borderId="67" xfId="0" applyNumberFormat="1" applyFill="1" applyBorder="1"/>
    <xf numFmtId="0" fontId="27" fillId="9" borderId="0" xfId="0" applyFont="1" applyFill="1" applyAlignment="1">
      <alignment horizontal="center" vertical="center" wrapText="1"/>
    </xf>
    <xf numFmtId="0" fontId="24" fillId="0" borderId="0" xfId="0" applyFont="1" applyAlignment="1">
      <alignment horizontal="left" vertical="center"/>
    </xf>
    <xf numFmtId="0" fontId="19" fillId="0" borderId="40" xfId="0" applyFont="1" applyBorder="1" applyAlignment="1" applyProtection="1">
      <alignment horizontal="left" vertical="center" indent="2"/>
      <protection locked="0"/>
    </xf>
    <xf numFmtId="0" fontId="19" fillId="0" borderId="41" xfId="0" applyFont="1" applyBorder="1" applyAlignment="1" applyProtection="1">
      <alignment horizontal="left" vertical="center" indent="2"/>
      <protection locked="0"/>
    </xf>
    <xf numFmtId="0" fontId="19" fillId="0" borderId="42" xfId="0" applyFont="1" applyBorder="1" applyAlignment="1" applyProtection="1">
      <alignment horizontal="left" vertical="center" indent="2"/>
      <protection locked="0"/>
    </xf>
    <xf numFmtId="0" fontId="50" fillId="0" borderId="106" xfId="0" applyFont="1" applyBorder="1" applyAlignment="1">
      <alignment horizontal="left" indent="1"/>
    </xf>
    <xf numFmtId="0" fontId="50" fillId="0" borderId="107" xfId="0" applyFont="1" applyBorder="1" applyAlignment="1">
      <alignment horizontal="left" indent="1"/>
    </xf>
    <xf numFmtId="0" fontId="50" fillId="0" borderId="108" xfId="0" applyFont="1" applyBorder="1" applyAlignment="1">
      <alignment horizontal="left" indent="1"/>
    </xf>
    <xf numFmtId="0" fontId="53" fillId="0" borderId="0" xfId="0" applyFont="1" applyAlignment="1">
      <alignment horizontal="left" vertical="center"/>
    </xf>
    <xf numFmtId="0" fontId="57" fillId="0" borderId="0" xfId="0" applyFont="1" applyAlignment="1">
      <alignment horizontal="left" vertical="center" wrapText="1"/>
    </xf>
    <xf numFmtId="0" fontId="21" fillId="0" borderId="0" xfId="1" applyFont="1" applyBorder="1" applyAlignment="1">
      <alignment horizontal="left"/>
    </xf>
    <xf numFmtId="0" fontId="21" fillId="0" borderId="77" xfId="1" applyFont="1" applyBorder="1" applyAlignment="1">
      <alignment horizontal="left"/>
    </xf>
    <xf numFmtId="0" fontId="4" fillId="8" borderId="10" xfId="0" applyFont="1" applyFill="1" applyBorder="1" applyAlignment="1">
      <alignment horizontal="left" indent="1"/>
    </xf>
    <xf numFmtId="0" fontId="4" fillId="8" borderId="0" xfId="0" applyFont="1" applyFill="1" applyAlignment="1">
      <alignment horizontal="left" indent="1"/>
    </xf>
    <xf numFmtId="0" fontId="17" fillId="10" borderId="21" xfId="0" applyFont="1" applyFill="1" applyBorder="1" applyAlignment="1">
      <alignment horizontal="center"/>
    </xf>
    <xf numFmtId="0" fontId="17" fillId="10" borderId="22" xfId="0" applyFont="1" applyFill="1" applyBorder="1" applyAlignment="1">
      <alignment horizontal="center"/>
    </xf>
    <xf numFmtId="0" fontId="4" fillId="8" borderId="98" xfId="0" applyFont="1" applyFill="1" applyBorder="1" applyAlignment="1">
      <alignment horizontal="center" vertical="center" wrapText="1"/>
    </xf>
    <xf numFmtId="0" fontId="4" fillId="8" borderId="97" xfId="0" applyFont="1" applyFill="1" applyBorder="1" applyAlignment="1">
      <alignment horizontal="center" vertical="center" wrapText="1"/>
    </xf>
    <xf numFmtId="0" fontId="17" fillId="9" borderId="19" xfId="0" applyFont="1" applyFill="1" applyBorder="1" applyAlignment="1" applyProtection="1">
      <alignment horizontal="center"/>
      <protection locked="0"/>
    </xf>
    <xf numFmtId="0" fontId="17" fillId="9" borderId="20" xfId="0" applyFont="1" applyFill="1" applyBorder="1" applyAlignment="1" applyProtection="1">
      <alignment horizontal="center"/>
      <protection locked="0"/>
    </xf>
    <xf numFmtId="0" fontId="17" fillId="9" borderId="21" xfId="0" applyFont="1" applyFill="1" applyBorder="1" applyAlignment="1" applyProtection="1">
      <alignment horizontal="center"/>
      <protection locked="0"/>
    </xf>
    <xf numFmtId="0" fontId="17" fillId="9" borderId="22" xfId="0" applyFont="1" applyFill="1" applyBorder="1" applyAlignment="1" applyProtection="1">
      <alignment horizontal="center"/>
      <protection locked="0"/>
    </xf>
    <xf numFmtId="165" fontId="17" fillId="0" borderId="14" xfId="0" applyNumberFormat="1" applyFont="1" applyBorder="1" applyAlignment="1">
      <alignment horizontal="right" indent="8"/>
    </xf>
    <xf numFmtId="165" fontId="17" fillId="0" borderId="15" xfId="0" applyNumberFormat="1" applyFont="1" applyBorder="1" applyAlignment="1">
      <alignment horizontal="right" indent="8"/>
    </xf>
    <xf numFmtId="167" fontId="17" fillId="0" borderId="14" xfId="0" applyNumberFormat="1" applyFont="1" applyBorder="1" applyAlignment="1">
      <alignment horizontal="center"/>
    </xf>
    <xf numFmtId="167" fontId="17" fillId="0" borderId="15" xfId="0" applyNumberFormat="1" applyFont="1" applyBorder="1" applyAlignment="1">
      <alignment horizontal="center"/>
    </xf>
    <xf numFmtId="0" fontId="14" fillId="3" borderId="96" xfId="0" applyFont="1" applyFill="1" applyBorder="1" applyAlignment="1">
      <alignment horizontal="left" vertical="center" wrapText="1" indent="1"/>
    </xf>
    <xf numFmtId="0" fontId="14" fillId="3" borderId="97" xfId="0" applyFont="1" applyFill="1" applyBorder="1" applyAlignment="1">
      <alignment horizontal="left" vertical="center" indent="1"/>
    </xf>
    <xf numFmtId="0" fontId="17" fillId="0" borderId="29" xfId="0" applyFont="1" applyBorder="1" applyAlignment="1" applyProtection="1">
      <alignment horizontal="center"/>
      <protection locked="0"/>
    </xf>
    <xf numFmtId="0" fontId="17" fillId="0" borderId="30" xfId="0" applyFont="1" applyBorder="1" applyAlignment="1" applyProtection="1">
      <alignment horizontal="center"/>
      <protection locked="0"/>
    </xf>
    <xf numFmtId="0" fontId="17" fillId="9" borderId="27" xfId="0" applyFont="1" applyFill="1" applyBorder="1" applyAlignment="1" applyProtection="1">
      <alignment horizontal="center"/>
      <protection locked="0"/>
    </xf>
    <xf numFmtId="0" fontId="17" fillId="9" borderId="28" xfId="0" applyFont="1" applyFill="1" applyBorder="1" applyAlignment="1" applyProtection="1">
      <alignment horizontal="center"/>
      <protection locked="0"/>
    </xf>
    <xf numFmtId="0" fontId="88" fillId="8" borderId="86" xfId="0" applyFont="1" applyFill="1" applyBorder="1" applyAlignment="1">
      <alignment horizontal="center" vertical="center"/>
    </xf>
    <xf numFmtId="0" fontId="88" fillId="8" borderId="87" xfId="0" applyFont="1" applyFill="1" applyBorder="1" applyAlignment="1">
      <alignment horizontal="center" vertical="center"/>
    </xf>
    <xf numFmtId="0" fontId="16" fillId="8" borderId="82" xfId="0" applyFont="1" applyFill="1" applyBorder="1" applyAlignment="1">
      <alignment horizontal="center" vertical="center" wrapText="1"/>
    </xf>
    <xf numFmtId="0" fontId="16" fillId="8" borderId="80" xfId="0" applyFont="1" applyFill="1" applyBorder="1" applyAlignment="1">
      <alignment horizontal="center" vertical="center" wrapText="1"/>
    </xf>
    <xf numFmtId="0" fontId="88" fillId="8" borderId="85" xfId="0" applyFont="1" applyFill="1" applyBorder="1" applyAlignment="1">
      <alignment horizontal="center" vertical="center"/>
    </xf>
    <xf numFmtId="0" fontId="16" fillId="8" borderId="83" xfId="0" applyFont="1" applyFill="1" applyBorder="1" applyAlignment="1">
      <alignment horizontal="center" vertical="center" wrapText="1"/>
    </xf>
    <xf numFmtId="0" fontId="16" fillId="8" borderId="84" xfId="0" applyFont="1" applyFill="1" applyBorder="1" applyAlignment="1">
      <alignment horizontal="center" vertical="center" wrapText="1"/>
    </xf>
    <xf numFmtId="0" fontId="16" fillId="8" borderId="88" xfId="0" applyFont="1" applyFill="1" applyBorder="1" applyAlignment="1">
      <alignment horizontal="center" vertical="center" wrapText="1"/>
    </xf>
    <xf numFmtId="0" fontId="17" fillId="10" borderId="27" xfId="0" applyFont="1" applyFill="1" applyBorder="1" applyAlignment="1">
      <alignment horizontal="center"/>
    </xf>
    <xf numFmtId="0" fontId="17" fillId="10" borderId="28" xfId="0" applyFont="1" applyFill="1" applyBorder="1" applyAlignment="1">
      <alignment horizontal="center"/>
    </xf>
    <xf numFmtId="0" fontId="17" fillId="10" borderId="102" xfId="0" applyFont="1" applyFill="1" applyBorder="1" applyAlignment="1">
      <alignment horizontal="center"/>
    </xf>
    <xf numFmtId="0" fontId="17" fillId="10" borderId="103" xfId="0" applyFont="1" applyFill="1" applyBorder="1" applyAlignment="1">
      <alignment horizontal="center"/>
    </xf>
    <xf numFmtId="0" fontId="17" fillId="10" borderId="104" xfId="0" applyFont="1" applyFill="1" applyBorder="1" applyAlignment="1">
      <alignment horizontal="center"/>
    </xf>
    <xf numFmtId="0" fontId="17" fillId="10" borderId="105" xfId="0" applyFont="1" applyFill="1" applyBorder="1" applyAlignment="1">
      <alignment horizontal="center"/>
    </xf>
    <xf numFmtId="0" fontId="7" fillId="8" borderId="11" xfId="0" applyFont="1" applyFill="1" applyBorder="1" applyAlignment="1">
      <alignment horizontal="left" indent="1"/>
    </xf>
    <xf numFmtId="0" fontId="7" fillId="8" borderId="12" xfId="0" applyFont="1" applyFill="1" applyBorder="1" applyAlignment="1">
      <alignment horizontal="left" indent="1"/>
    </xf>
    <xf numFmtId="0" fontId="17" fillId="0" borderId="14" xfId="0" applyFont="1" applyBorder="1" applyAlignment="1" applyProtection="1">
      <alignment horizontal="center"/>
      <protection locked="0"/>
    </xf>
    <xf numFmtId="0" fontId="17" fillId="0" borderId="15" xfId="0" applyFont="1" applyBorder="1" applyAlignment="1" applyProtection="1">
      <alignment horizontal="center"/>
      <protection locked="0"/>
    </xf>
    <xf numFmtId="0" fontId="17" fillId="0" borderId="92" xfId="0" applyFont="1" applyBorder="1" applyAlignment="1" applyProtection="1">
      <alignment horizontal="center"/>
      <protection locked="0"/>
    </xf>
    <xf numFmtId="0" fontId="17" fillId="0" borderId="93" xfId="0" applyFont="1" applyBorder="1" applyAlignment="1" applyProtection="1">
      <alignment horizontal="center"/>
      <protection locked="0"/>
    </xf>
    <xf numFmtId="0" fontId="17" fillId="0" borderId="14" xfId="0" applyFont="1" applyBorder="1" applyAlignment="1">
      <alignment horizontal="center"/>
    </xf>
    <xf numFmtId="0" fontId="17" fillId="0" borderId="15" xfId="0" applyFont="1" applyBorder="1" applyAlignment="1">
      <alignment horizontal="center"/>
    </xf>
    <xf numFmtId="165" fontId="17" fillId="0" borderId="92" xfId="0" applyNumberFormat="1" applyFont="1" applyBorder="1" applyAlignment="1">
      <alignment horizontal="right" indent="8"/>
    </xf>
    <xf numFmtId="165" fontId="17" fillId="0" borderId="93" xfId="0" applyNumberFormat="1" applyFont="1" applyBorder="1" applyAlignment="1">
      <alignment horizontal="right" indent="8"/>
    </xf>
    <xf numFmtId="166" fontId="6" fillId="0" borderId="17" xfId="0" applyNumberFormat="1" applyFont="1" applyBorder="1" applyAlignment="1">
      <alignment horizontal="center"/>
    </xf>
    <xf numFmtId="166" fontId="6" fillId="0" borderId="18" xfId="0" applyNumberFormat="1" applyFont="1" applyBorder="1" applyAlignment="1">
      <alignment horizontal="center"/>
    </xf>
    <xf numFmtId="166" fontId="6" fillId="0" borderId="23" xfId="0" applyNumberFormat="1" applyFont="1" applyBorder="1" applyAlignment="1">
      <alignment horizontal="center"/>
    </xf>
    <xf numFmtId="166" fontId="6" fillId="0" borderId="24" xfId="0" applyNumberFormat="1" applyFont="1" applyBorder="1" applyAlignment="1">
      <alignment horizontal="center"/>
    </xf>
    <xf numFmtId="166" fontId="24" fillId="0" borderId="25" xfId="0" applyNumberFormat="1" applyFont="1" applyBorder="1" applyAlignment="1">
      <alignment horizontal="center"/>
    </xf>
    <xf numFmtId="166" fontId="24" fillId="0" borderId="26" xfId="0" applyNumberFormat="1" applyFont="1" applyBorder="1" applyAlignment="1">
      <alignment horizontal="center"/>
    </xf>
    <xf numFmtId="167" fontId="17" fillId="0" borderId="92" xfId="0" applyNumberFormat="1" applyFont="1" applyBorder="1" applyAlignment="1">
      <alignment horizontal="center"/>
    </xf>
    <xf numFmtId="167" fontId="17" fillId="0" borderId="93" xfId="0" applyNumberFormat="1" applyFont="1" applyBorder="1" applyAlignment="1">
      <alignment horizontal="center"/>
    </xf>
    <xf numFmtId="0" fontId="4" fillId="8" borderId="100" xfId="0" applyFont="1" applyFill="1" applyBorder="1" applyAlignment="1">
      <alignment horizontal="center" vertical="center" wrapText="1"/>
    </xf>
    <xf numFmtId="0" fontId="4" fillId="8" borderId="101" xfId="0" applyFont="1" applyFill="1" applyBorder="1" applyAlignment="1">
      <alignment horizontal="center" vertical="center" wrapText="1"/>
    </xf>
    <xf numFmtId="166" fontId="6" fillId="0" borderId="94" xfId="0" applyNumberFormat="1" applyFont="1" applyBorder="1" applyAlignment="1">
      <alignment horizontal="center"/>
    </xf>
    <xf numFmtId="166" fontId="6" fillId="0" borderId="95" xfId="0" applyNumberFormat="1" applyFont="1" applyBorder="1" applyAlignment="1">
      <alignment horizontal="center"/>
    </xf>
    <xf numFmtId="0" fontId="16" fillId="8" borderId="79" xfId="0" applyFont="1" applyFill="1" applyBorder="1" applyAlignment="1">
      <alignment horizontal="center" vertical="center" wrapText="1"/>
    </xf>
    <xf numFmtId="0" fontId="16" fillId="8" borderId="81" xfId="0" applyFont="1" applyFill="1" applyBorder="1" applyAlignment="1">
      <alignment horizontal="center" vertical="center" wrapText="1"/>
    </xf>
    <xf numFmtId="0" fontId="2" fillId="3" borderId="89" xfId="0" applyFont="1" applyFill="1" applyBorder="1" applyAlignment="1">
      <alignment horizontal="left" vertical="center" wrapText="1" indent="1"/>
    </xf>
    <xf numFmtId="0" fontId="2" fillId="3" borderId="90" xfId="0" applyFont="1" applyFill="1" applyBorder="1" applyAlignment="1">
      <alignment horizontal="left" vertical="center" wrapText="1" indent="1"/>
    </xf>
    <xf numFmtId="0" fontId="2" fillId="3" borderId="91" xfId="0" applyFont="1" applyFill="1" applyBorder="1" applyAlignment="1">
      <alignment horizontal="left" vertical="center" wrapText="1" indent="1"/>
    </xf>
    <xf numFmtId="168" fontId="24" fillId="0" borderId="25" xfId="0" applyNumberFormat="1" applyFont="1" applyBorder="1" applyAlignment="1">
      <alignment horizontal="center"/>
    </xf>
    <xf numFmtId="168" fontId="24" fillId="0" borderId="26" xfId="0" applyNumberFormat="1" applyFont="1" applyBorder="1" applyAlignment="1">
      <alignment horizontal="center"/>
    </xf>
    <xf numFmtId="169" fontId="24" fillId="0" borderId="25" xfId="0" applyNumberFormat="1" applyFont="1" applyBorder="1" applyAlignment="1">
      <alignment horizontal="center"/>
    </xf>
    <xf numFmtId="169" fontId="24" fillId="0" borderId="26" xfId="0" applyNumberFormat="1" applyFont="1" applyBorder="1" applyAlignment="1">
      <alignment horizontal="center"/>
    </xf>
    <xf numFmtId="0" fontId="84" fillId="9" borderId="13" xfId="1" applyFont="1" applyFill="1" applyBorder="1" applyAlignment="1" applyProtection="1">
      <alignment horizontal="left" vertical="center" wrapText="1" indent="1"/>
      <protection locked="0"/>
    </xf>
    <xf numFmtId="0" fontId="84" fillId="9" borderId="0" xfId="1" applyFont="1" applyFill="1" applyAlignment="1" applyProtection="1">
      <alignment horizontal="left" vertical="center" wrapText="1" indent="1"/>
      <protection locked="0"/>
    </xf>
    <xf numFmtId="0" fontId="6" fillId="0" borderId="35" xfId="0" applyFont="1" applyBorder="1" applyAlignment="1">
      <alignment horizontal="left"/>
    </xf>
    <xf numFmtId="0" fontId="6" fillId="0" borderId="36" xfId="0" applyFont="1" applyBorder="1" applyAlignment="1">
      <alignment horizontal="left"/>
    </xf>
    <xf numFmtId="0" fontId="6" fillId="0" borderId="37" xfId="0" applyFont="1" applyBorder="1" applyAlignment="1">
      <alignment horizontal="left"/>
    </xf>
    <xf numFmtId="0" fontId="6" fillId="3" borderId="34" xfId="0" applyFont="1" applyFill="1" applyBorder="1" applyAlignment="1">
      <alignment horizontal="right"/>
    </xf>
    <xf numFmtId="0" fontId="6" fillId="3" borderId="35" xfId="0" applyFont="1" applyFill="1" applyBorder="1" applyAlignment="1">
      <alignment horizontal="right"/>
    </xf>
    <xf numFmtId="0" fontId="28" fillId="2" borderId="117" xfId="1" applyFont="1" applyFill="1" applyBorder="1" applyAlignment="1" applyProtection="1">
      <alignment horizontal="left" vertical="center"/>
      <protection locked="0"/>
    </xf>
    <xf numFmtId="0" fontId="28" fillId="2" borderId="118" xfId="1" applyFont="1" applyFill="1" applyBorder="1" applyAlignment="1" applyProtection="1">
      <alignment horizontal="left" vertical="center"/>
      <protection locked="0"/>
    </xf>
    <xf numFmtId="0" fontId="28" fillId="2" borderId="119" xfId="1" applyFont="1" applyFill="1" applyBorder="1" applyAlignment="1" applyProtection="1">
      <alignment horizontal="left" vertical="center"/>
      <protection locked="0"/>
    </xf>
    <xf numFmtId="0" fontId="4" fillId="2" borderId="0" xfId="0" applyFont="1" applyFill="1" applyAlignment="1">
      <alignment horizontal="center" vertical="center" wrapText="1"/>
    </xf>
    <xf numFmtId="0" fontId="53" fillId="2" borderId="0" xfId="0" applyFont="1" applyFill="1" applyAlignment="1">
      <alignment horizontal="left" vertical="center"/>
    </xf>
    <xf numFmtId="0" fontId="21" fillId="2" borderId="45" xfId="1" applyFont="1" applyFill="1" applyBorder="1" applyAlignment="1">
      <alignment horizontal="left"/>
    </xf>
    <xf numFmtId="0" fontId="21" fillId="2" borderId="46" xfId="1" applyFont="1" applyFill="1" applyBorder="1" applyAlignment="1">
      <alignment horizontal="left"/>
    </xf>
    <xf numFmtId="0" fontId="21" fillId="2" borderId="47" xfId="1" applyFont="1" applyFill="1" applyBorder="1" applyAlignment="1">
      <alignment horizontal="left"/>
    </xf>
    <xf numFmtId="0" fontId="4" fillId="2" borderId="0" xfId="0" applyFont="1" applyFill="1" applyAlignment="1">
      <alignment horizontal="left"/>
    </xf>
    <xf numFmtId="0" fontId="19" fillId="2" borderId="38" xfId="0" applyFont="1" applyFill="1" applyBorder="1" applyAlignment="1">
      <alignment horizontal="left"/>
    </xf>
    <xf numFmtId="166" fontId="19" fillId="9" borderId="53" xfId="0" applyNumberFormat="1" applyFont="1" applyFill="1" applyBorder="1" applyAlignment="1" applyProtection="1">
      <alignment horizontal="right"/>
      <protection locked="0"/>
    </xf>
    <xf numFmtId="166" fontId="19" fillId="9" borderId="54" xfId="0" applyNumberFormat="1" applyFont="1" applyFill="1" applyBorder="1" applyAlignment="1" applyProtection="1">
      <alignment horizontal="right"/>
      <protection locked="0"/>
    </xf>
    <xf numFmtId="0" fontId="19" fillId="9" borderId="53" xfId="0" applyFont="1" applyFill="1" applyBorder="1" applyAlignment="1" applyProtection="1">
      <alignment horizontal="right"/>
      <protection locked="0"/>
    </xf>
    <xf numFmtId="0" fontId="79" fillId="9" borderId="53" xfId="0" applyFont="1" applyFill="1" applyBorder="1" applyAlignment="1" applyProtection="1">
      <alignment horizontal="left"/>
      <protection locked="0"/>
    </xf>
    <xf numFmtId="0" fontId="79" fillId="2" borderId="53" xfId="0" applyFont="1" applyFill="1" applyBorder="1" applyAlignment="1" applyProtection="1">
      <alignment horizontal="left"/>
      <protection locked="0"/>
    </xf>
    <xf numFmtId="0" fontId="19" fillId="2" borderId="53" xfId="0" applyFont="1" applyFill="1" applyBorder="1" applyAlignment="1" applyProtection="1">
      <alignment horizontal="right"/>
      <protection locked="0"/>
    </xf>
    <xf numFmtId="0" fontId="20" fillId="9" borderId="117" xfId="0" applyFont="1" applyFill="1" applyBorder="1" applyAlignment="1">
      <alignment horizontal="left" vertical="center" wrapText="1"/>
    </xf>
    <xf numFmtId="0" fontId="20" fillId="9" borderId="118" xfId="0" applyFont="1" applyFill="1" applyBorder="1" applyAlignment="1">
      <alignment horizontal="left" vertical="center" wrapText="1"/>
    </xf>
    <xf numFmtId="0" fontId="20" fillId="9" borderId="119" xfId="0" applyFont="1" applyFill="1" applyBorder="1" applyAlignment="1">
      <alignment horizontal="left" vertical="center" wrapText="1"/>
    </xf>
    <xf numFmtId="0" fontId="19" fillId="2" borderId="48" xfId="0" applyFont="1" applyFill="1" applyBorder="1" applyAlignment="1">
      <alignment horizontal="left"/>
    </xf>
    <xf numFmtId="0" fontId="89" fillId="2" borderId="45" xfId="0" applyFont="1" applyFill="1" applyBorder="1" applyAlignment="1">
      <alignment horizontal="center"/>
    </xf>
    <xf numFmtId="0" fontId="89" fillId="2" borderId="47" xfId="0" applyFont="1" applyFill="1" applyBorder="1" applyAlignment="1">
      <alignment horizontal="center"/>
    </xf>
    <xf numFmtId="166" fontId="19" fillId="9" borderId="51" xfId="0" applyNumberFormat="1" applyFont="1" applyFill="1" applyBorder="1" applyAlignment="1" applyProtection="1">
      <alignment horizontal="right"/>
      <protection locked="0"/>
    </xf>
    <xf numFmtId="166" fontId="19" fillId="9" borderId="52" xfId="0" applyNumberFormat="1" applyFont="1" applyFill="1" applyBorder="1" applyAlignment="1" applyProtection="1">
      <alignment horizontal="right"/>
      <protection locked="0"/>
    </xf>
    <xf numFmtId="166" fontId="19" fillId="2" borderId="111" xfId="0" applyNumberFormat="1" applyFont="1" applyFill="1" applyBorder="1" applyAlignment="1" applyProtection="1">
      <alignment horizontal="right"/>
      <protection locked="0"/>
    </xf>
    <xf numFmtId="166" fontId="19" fillId="2" borderId="112" xfId="0" applyNumberFormat="1" applyFont="1" applyFill="1" applyBorder="1" applyAlignment="1" applyProtection="1">
      <alignment horizontal="right"/>
      <protection locked="0"/>
    </xf>
    <xf numFmtId="166" fontId="19" fillId="2" borderId="53" xfId="0" applyNumberFormat="1" applyFont="1" applyFill="1" applyBorder="1" applyAlignment="1" applyProtection="1">
      <alignment horizontal="right"/>
      <protection locked="0"/>
    </xf>
    <xf numFmtId="166" fontId="19" fillId="2" borderId="54" xfId="0" applyNumberFormat="1" applyFont="1" applyFill="1" applyBorder="1" applyAlignment="1" applyProtection="1">
      <alignment horizontal="right"/>
      <protection locked="0"/>
    </xf>
    <xf numFmtId="0" fontId="79" fillId="2" borderId="111" xfId="0" applyFont="1" applyFill="1" applyBorder="1" applyAlignment="1" applyProtection="1">
      <alignment horizontal="left"/>
      <protection locked="0"/>
    </xf>
    <xf numFmtId="0" fontId="19" fillId="2" borderId="111" xfId="0" applyFont="1" applyFill="1" applyBorder="1" applyAlignment="1" applyProtection="1">
      <alignment horizontal="right"/>
      <protection locked="0"/>
    </xf>
    <xf numFmtId="166" fontId="14" fillId="2" borderId="65" xfId="0" applyNumberFormat="1" applyFont="1" applyFill="1" applyBorder="1" applyAlignment="1">
      <alignment horizontal="right" vertical="center"/>
    </xf>
    <xf numFmtId="166" fontId="14" fillId="2" borderId="66" xfId="0" applyNumberFormat="1" applyFont="1" applyFill="1" applyBorder="1" applyAlignment="1">
      <alignment horizontal="right" vertical="center"/>
    </xf>
    <xf numFmtId="0" fontId="79" fillId="9" borderId="50" xfId="0" applyFont="1" applyFill="1" applyBorder="1" applyAlignment="1" applyProtection="1">
      <alignment horizontal="left"/>
      <protection locked="0"/>
    </xf>
    <xf numFmtId="0" fontId="24" fillId="2" borderId="45" xfId="0" applyFont="1" applyFill="1" applyBorder="1" applyAlignment="1">
      <alignment horizontal="left"/>
    </xf>
    <xf numFmtId="0" fontId="24" fillId="2" borderId="46" xfId="0" applyFont="1" applyFill="1" applyBorder="1" applyAlignment="1">
      <alignment horizontal="left"/>
    </xf>
    <xf numFmtId="0" fontId="24" fillId="2" borderId="47" xfId="0" applyFont="1" applyFill="1" applyBorder="1" applyAlignment="1">
      <alignment horizontal="left"/>
    </xf>
    <xf numFmtId="0" fontId="14" fillId="2" borderId="64" xfId="0" applyFont="1" applyFill="1" applyBorder="1" applyAlignment="1">
      <alignment horizontal="left" vertical="center"/>
    </xf>
    <xf numFmtId="0" fontId="14" fillId="2" borderId="65" xfId="0" applyFont="1" applyFill="1" applyBorder="1" applyAlignment="1">
      <alignment horizontal="left" vertical="center"/>
    </xf>
    <xf numFmtId="0" fontId="14" fillId="2" borderId="65" xfId="0" applyFont="1" applyFill="1" applyBorder="1" applyAlignment="1">
      <alignment horizontal="right" vertical="center"/>
    </xf>
    <xf numFmtId="0" fontId="19" fillId="9" borderId="50" xfId="0" applyFont="1" applyFill="1" applyBorder="1" applyAlignment="1" applyProtection="1">
      <alignment horizontal="right"/>
      <protection locked="0"/>
    </xf>
    <xf numFmtId="0" fontId="19" fillId="2" borderId="49" xfId="0" applyFont="1" applyFill="1" applyBorder="1" applyAlignment="1">
      <alignment horizontal="left"/>
    </xf>
    <xf numFmtId="0" fontId="89" fillId="2" borderId="44" xfId="0" applyFont="1" applyFill="1" applyBorder="1" applyAlignment="1">
      <alignment horizontal="center"/>
    </xf>
    <xf numFmtId="0" fontId="28" fillId="2" borderId="45" xfId="1" applyFont="1" applyFill="1" applyBorder="1" applyAlignment="1">
      <alignment horizontal="center"/>
    </xf>
    <xf numFmtId="0" fontId="28" fillId="2" borderId="46" xfId="1" applyFont="1" applyFill="1" applyBorder="1" applyAlignment="1">
      <alignment horizontal="center"/>
    </xf>
    <xf numFmtId="0" fontId="28" fillId="2" borderId="47" xfId="1" applyFont="1" applyFill="1" applyBorder="1" applyAlignment="1">
      <alignment horizontal="center"/>
    </xf>
    <xf numFmtId="2" fontId="53" fillId="2" borderId="0" xfId="0" applyNumberFormat="1" applyFont="1" applyFill="1" applyAlignment="1">
      <alignment horizontal="left" vertical="center"/>
    </xf>
    <xf numFmtId="2" fontId="50" fillId="2" borderId="109" xfId="1" applyNumberFormat="1" applyFont="1" applyFill="1" applyBorder="1" applyAlignment="1">
      <alignment horizontal="left"/>
    </xf>
    <xf numFmtId="2" fontId="50" fillId="2" borderId="77" xfId="1" applyNumberFormat="1" applyFont="1" applyFill="1" applyBorder="1" applyAlignment="1">
      <alignment horizontal="left"/>
    </xf>
    <xf numFmtId="2" fontId="50" fillId="2" borderId="110" xfId="1" applyNumberFormat="1" applyFont="1" applyFill="1" applyBorder="1" applyAlignment="1">
      <alignment horizontal="left"/>
    </xf>
    <xf numFmtId="166" fontId="24" fillId="2" borderId="65" xfId="0" applyNumberFormat="1" applyFont="1" applyFill="1" applyBorder="1" applyAlignment="1">
      <alignment horizontal="right"/>
    </xf>
    <xf numFmtId="166" fontId="24" fillId="2" borderId="66" xfId="0" applyNumberFormat="1" applyFont="1" applyFill="1" applyBorder="1" applyAlignment="1">
      <alignment horizontal="right"/>
    </xf>
    <xf numFmtId="0" fontId="38" fillId="9" borderId="64" xfId="0" applyFont="1" applyFill="1" applyBorder="1" applyAlignment="1">
      <alignment horizontal="left" vertical="center" wrapText="1"/>
    </xf>
    <xf numFmtId="0" fontId="38" fillId="9" borderId="65" xfId="0" applyFont="1" applyFill="1" applyBorder="1" applyAlignment="1">
      <alignment horizontal="left" vertical="center" wrapText="1"/>
    </xf>
    <xf numFmtId="0" fontId="38" fillId="9" borderId="66" xfId="0" applyFont="1" applyFill="1" applyBorder="1" applyAlignment="1">
      <alignment horizontal="left" vertical="center" wrapText="1"/>
    </xf>
    <xf numFmtId="2" fontId="38" fillId="2" borderId="64" xfId="0" applyNumberFormat="1" applyFont="1" applyFill="1" applyBorder="1" applyAlignment="1">
      <alignment horizontal="right"/>
    </xf>
    <xf numFmtId="2" fontId="38" fillId="2" borderId="65" xfId="0" applyNumberFormat="1" applyFont="1" applyFill="1" applyBorder="1" applyAlignment="1">
      <alignment horizontal="right"/>
    </xf>
    <xf numFmtId="165" fontId="38" fillId="2" borderId="65" xfId="0" applyNumberFormat="1" applyFont="1" applyFill="1" applyBorder="1" applyAlignment="1" applyProtection="1">
      <alignment horizontal="center"/>
      <protection locked="0"/>
    </xf>
    <xf numFmtId="170" fontId="38" fillId="2" borderId="65" xfId="0" applyNumberFormat="1" applyFont="1" applyFill="1" applyBorder="1" applyAlignment="1">
      <alignment horizontal="center"/>
    </xf>
    <xf numFmtId="170" fontId="38" fillId="2" borderId="136" xfId="0" applyNumberFormat="1" applyFont="1" applyFill="1" applyBorder="1" applyAlignment="1">
      <alignment horizontal="center"/>
    </xf>
    <xf numFmtId="2" fontId="38" fillId="2" borderId="67" xfId="0" applyNumberFormat="1" applyFont="1" applyFill="1" applyBorder="1" applyAlignment="1">
      <alignment horizontal="right"/>
    </xf>
    <xf numFmtId="2" fontId="38" fillId="2" borderId="67" xfId="0" applyNumberFormat="1" applyFont="1" applyFill="1" applyBorder="1" applyAlignment="1">
      <alignment horizontal="right" vertical="center"/>
    </xf>
    <xf numFmtId="2" fontId="38" fillId="2" borderId="65" xfId="0" applyNumberFormat="1" applyFont="1" applyFill="1" applyBorder="1" applyAlignment="1">
      <alignment horizontal="right" vertical="center"/>
    </xf>
    <xf numFmtId="0" fontId="2" fillId="0" borderId="126" xfId="0" applyFont="1" applyBorder="1" applyAlignment="1">
      <alignment horizontal="left" vertical="center" wrapText="1" indent="1"/>
    </xf>
    <xf numFmtId="0" fontId="2" fillId="0" borderId="38" xfId="0" applyFont="1" applyBorder="1" applyAlignment="1">
      <alignment horizontal="left" vertical="center" wrapText="1" indent="1"/>
    </xf>
    <xf numFmtId="0" fontId="2" fillId="0" borderId="127" xfId="0" applyFont="1" applyBorder="1" applyAlignment="1">
      <alignment horizontal="left" vertical="center" wrapText="1" indent="1"/>
    </xf>
    <xf numFmtId="0" fontId="2" fillId="0" borderId="128" xfId="0" applyFont="1" applyBorder="1" applyAlignment="1">
      <alignment horizontal="left" vertical="center" wrapText="1" indent="1"/>
    </xf>
    <xf numFmtId="0" fontId="2" fillId="0" borderId="129" xfId="0" applyFont="1" applyBorder="1" applyAlignment="1">
      <alignment horizontal="left" vertical="center" wrapText="1" indent="1"/>
    </xf>
    <xf numFmtId="0" fontId="2" fillId="0" borderId="130" xfId="0" applyFont="1" applyBorder="1" applyAlignment="1">
      <alignment horizontal="left" vertical="center" wrapText="1" indent="1"/>
    </xf>
    <xf numFmtId="0" fontId="91" fillId="9" borderId="55" xfId="0" applyFont="1" applyFill="1" applyBorder="1" applyAlignment="1">
      <alignment vertical="center" wrapText="1"/>
    </xf>
    <xf numFmtId="0" fontId="91" fillId="9" borderId="56" xfId="0" applyFont="1" applyFill="1" applyBorder="1" applyAlignment="1">
      <alignment vertical="center" wrapText="1"/>
    </xf>
    <xf numFmtId="0" fontId="91" fillId="9" borderId="57" xfId="0" applyFont="1" applyFill="1" applyBorder="1" applyAlignment="1">
      <alignment vertical="center" wrapText="1"/>
    </xf>
    <xf numFmtId="0" fontId="91" fillId="9" borderId="58" xfId="0" applyFont="1" applyFill="1" applyBorder="1" applyAlignment="1">
      <alignment vertical="center" wrapText="1"/>
    </xf>
    <xf numFmtId="0" fontId="91" fillId="9" borderId="0" xfId="0" applyFont="1" applyFill="1" applyAlignment="1">
      <alignment vertical="center" wrapText="1"/>
    </xf>
    <xf numFmtId="0" fontId="91" fillId="9" borderId="59" xfId="0" applyFont="1" applyFill="1" applyBorder="1" applyAlignment="1">
      <alignment vertical="center" wrapText="1"/>
    </xf>
    <xf numFmtId="0" fontId="55" fillId="9" borderId="58" xfId="1" applyFont="1" applyFill="1" applyBorder="1" applyAlignment="1" applyProtection="1">
      <alignment vertical="top" wrapText="1"/>
    </xf>
    <xf numFmtId="0" fontId="55" fillId="9" borderId="0" xfId="0" applyFont="1" applyFill="1" applyAlignment="1">
      <alignment vertical="top" wrapText="1"/>
    </xf>
    <xf numFmtId="0" fontId="55" fillId="9" borderId="59" xfId="0" applyFont="1" applyFill="1" applyBorder="1" applyAlignment="1">
      <alignment vertical="top" wrapText="1"/>
    </xf>
    <xf numFmtId="0" fontId="91" fillId="9" borderId="60" xfId="0" applyFont="1" applyFill="1" applyBorder="1" applyAlignment="1">
      <alignment vertical="center" wrapText="1"/>
    </xf>
    <xf numFmtId="0" fontId="91" fillId="9" borderId="61" xfId="0" applyFont="1" applyFill="1" applyBorder="1" applyAlignment="1">
      <alignment vertical="center" wrapText="1"/>
    </xf>
    <xf numFmtId="0" fontId="91" fillId="9" borderId="62" xfId="0" applyFont="1" applyFill="1" applyBorder="1" applyAlignment="1">
      <alignment vertical="center" wrapText="1"/>
    </xf>
    <xf numFmtId="2" fontId="2" fillId="9" borderId="53" xfId="0" applyNumberFormat="1" applyFont="1" applyFill="1" applyBorder="1" applyAlignment="1" applyProtection="1">
      <alignment horizontal="center" vertical="center"/>
      <protection locked="0"/>
    </xf>
    <xf numFmtId="0" fontId="5" fillId="9" borderId="53" xfId="0" applyFont="1" applyFill="1" applyBorder="1" applyAlignment="1" applyProtection="1">
      <alignment horizontal="center" vertical="center"/>
      <protection locked="0"/>
    </xf>
    <xf numFmtId="165" fontId="5" fillId="0" borderId="53" xfId="0" applyNumberFormat="1" applyFont="1" applyBorder="1" applyAlignment="1">
      <alignment horizontal="center" vertical="center"/>
    </xf>
    <xf numFmtId="166" fontId="2" fillId="0" borderId="53" xfId="0" applyNumberFormat="1" applyFont="1" applyBorder="1" applyAlignment="1">
      <alignment horizontal="center" vertical="center"/>
    </xf>
    <xf numFmtId="166" fontId="2" fillId="0" borderId="74" xfId="0" applyNumberFormat="1" applyFont="1" applyBorder="1" applyAlignment="1">
      <alignment horizontal="center" vertical="center"/>
    </xf>
    <xf numFmtId="2" fontId="2" fillId="9" borderId="63" xfId="0" applyNumberFormat="1" applyFont="1" applyFill="1" applyBorder="1" applyAlignment="1" applyProtection="1">
      <alignment horizontal="center" vertical="center"/>
      <protection locked="0"/>
    </xf>
    <xf numFmtId="0" fontId="5" fillId="9" borderId="63" xfId="0" applyFont="1" applyFill="1" applyBorder="1" applyAlignment="1" applyProtection="1">
      <alignment horizontal="center" vertical="center"/>
      <protection locked="0"/>
    </xf>
    <xf numFmtId="165" fontId="5" fillId="0" borderId="63" xfId="0" applyNumberFormat="1" applyFont="1" applyBorder="1" applyAlignment="1">
      <alignment horizontal="center" vertical="center"/>
    </xf>
    <xf numFmtId="166" fontId="2" fillId="0" borderId="63" xfId="0" applyNumberFormat="1" applyFont="1" applyBorder="1" applyAlignment="1">
      <alignment horizontal="center" vertical="center"/>
    </xf>
    <xf numFmtId="166" fontId="2" fillId="0" borderId="75" xfId="0" applyNumberFormat="1" applyFont="1" applyBorder="1" applyAlignment="1">
      <alignment horizontal="center" vertical="center"/>
    </xf>
    <xf numFmtId="0" fontId="21" fillId="0" borderId="109" xfId="1" applyFont="1" applyBorder="1" applyAlignment="1">
      <alignment horizontal="left"/>
    </xf>
    <xf numFmtId="0" fontId="21" fillId="0" borderId="110" xfId="1" applyFont="1" applyBorder="1" applyAlignment="1">
      <alignment horizontal="left"/>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 fillId="0" borderId="124" xfId="0" applyFont="1" applyBorder="1" applyAlignment="1">
      <alignment horizontal="left" vertical="center" wrapText="1" indent="1"/>
    </xf>
    <xf numFmtId="0" fontId="2" fillId="0" borderId="48" xfId="0" applyFont="1" applyBorder="1" applyAlignment="1">
      <alignment horizontal="left" vertical="center" wrapText="1" indent="1"/>
    </xf>
    <xf numFmtId="0" fontId="2" fillId="0" borderId="125" xfId="0" applyFont="1" applyBorder="1" applyAlignment="1">
      <alignment horizontal="left" vertical="center" wrapText="1" indent="1"/>
    </xf>
    <xf numFmtId="0" fontId="94" fillId="0" borderId="71" xfId="0" applyFont="1" applyBorder="1" applyAlignment="1">
      <alignment horizontal="center" vertical="center" wrapText="1"/>
    </xf>
    <xf numFmtId="2" fontId="2" fillId="0" borderId="50" xfId="0" applyNumberFormat="1" applyFont="1" applyBorder="1" applyAlignment="1">
      <alignment horizontal="center" vertical="center"/>
    </xf>
    <xf numFmtId="2" fontId="2" fillId="0" borderId="53" xfId="0" applyNumberFormat="1" applyFont="1" applyBorder="1" applyAlignment="1">
      <alignment horizontal="center" vertical="center"/>
    </xf>
    <xf numFmtId="0" fontId="56" fillId="0" borderId="121" xfId="0" applyFont="1" applyBorder="1" applyAlignment="1">
      <alignment horizontal="left" vertical="center" wrapText="1" indent="1"/>
    </xf>
    <xf numFmtId="0" fontId="56" fillId="0" borderId="122" xfId="0" applyFont="1" applyBorder="1" applyAlignment="1">
      <alignment horizontal="left" vertical="center" wrapText="1" indent="1"/>
    </xf>
    <xf numFmtId="0" fontId="56" fillId="0" borderId="123" xfId="0" applyFont="1" applyBorder="1" applyAlignment="1">
      <alignment horizontal="left" vertical="center" wrapText="1" indent="1"/>
    </xf>
    <xf numFmtId="0" fontId="26" fillId="0" borderId="0" xfId="1" applyFont="1" applyFill="1" applyBorder="1" applyAlignment="1">
      <alignment horizontal="left" vertical="center"/>
    </xf>
    <xf numFmtId="0" fontId="26" fillId="0" borderId="0" xfId="1" applyFont="1" applyFill="1" applyBorder="1" applyAlignment="1">
      <alignment horizontal="right" vertical="center"/>
    </xf>
    <xf numFmtId="170" fontId="5" fillId="0" borderId="61" xfId="0" applyNumberFormat="1" applyFont="1" applyBorder="1" applyAlignment="1">
      <alignment horizontal="center" vertical="center"/>
    </xf>
    <xf numFmtId="170" fontId="5" fillId="0" borderId="120" xfId="0" applyNumberFormat="1" applyFont="1" applyBorder="1" applyAlignment="1">
      <alignment horizontal="center" vertical="center"/>
    </xf>
    <xf numFmtId="0" fontId="94" fillId="0" borderId="72" xfId="0" applyFont="1" applyBorder="1" applyAlignment="1">
      <alignment horizontal="center" vertical="center" wrapText="1"/>
    </xf>
    <xf numFmtId="166" fontId="2" fillId="0" borderId="50" xfId="0" applyNumberFormat="1" applyFont="1" applyBorder="1" applyAlignment="1">
      <alignment horizontal="center" vertical="center"/>
    </xf>
    <xf numFmtId="166" fontId="2" fillId="0" borderId="73" xfId="0" applyNumberFormat="1" applyFont="1" applyBorder="1" applyAlignment="1">
      <alignment horizontal="center" vertical="center"/>
    </xf>
    <xf numFmtId="166" fontId="25" fillId="0" borderId="76" xfId="0" applyNumberFormat="1" applyFont="1" applyBorder="1" applyAlignment="1">
      <alignment horizontal="center" vertical="center"/>
    </xf>
    <xf numFmtId="166" fontId="25" fillId="0" borderId="61" xfId="0" applyNumberFormat="1" applyFont="1" applyBorder="1" applyAlignment="1">
      <alignment horizontal="center" vertical="center"/>
    </xf>
    <xf numFmtId="166" fontId="25" fillId="0" borderId="62" xfId="0" applyNumberFormat="1" applyFont="1" applyBorder="1" applyAlignment="1">
      <alignment horizontal="center" vertical="center"/>
    </xf>
    <xf numFmtId="0" fontId="5" fillId="9" borderId="50" xfId="0" applyFont="1" applyFill="1" applyBorder="1" applyAlignment="1" applyProtection="1">
      <alignment horizontal="center" vertical="center"/>
      <protection locked="0"/>
    </xf>
    <xf numFmtId="165" fontId="5" fillId="0" borderId="50" xfId="0" applyNumberFormat="1" applyFont="1" applyBorder="1" applyAlignment="1">
      <alignment horizontal="center" vertical="center"/>
    </xf>
    <xf numFmtId="0" fontId="57" fillId="0" borderId="0" xfId="0" applyFont="1"/>
    <xf numFmtId="0" fontId="56" fillId="0" borderId="0" xfId="0" applyFont="1" applyAlignment="1">
      <alignment horizontal="left"/>
    </xf>
    <xf numFmtId="0" fontId="58" fillId="0" borderId="0" xfId="0" applyFont="1" applyAlignment="1">
      <alignment horizontal="left" vertical="center" wrapText="1"/>
    </xf>
    <xf numFmtId="166" fontId="25" fillId="0" borderId="56" xfId="0" applyNumberFormat="1" applyFont="1" applyBorder="1" applyAlignment="1">
      <alignment horizontal="right" vertical="center" indent="1"/>
    </xf>
    <xf numFmtId="166" fontId="25" fillId="0" borderId="57" xfId="0" applyNumberFormat="1" applyFont="1" applyBorder="1" applyAlignment="1">
      <alignment horizontal="right" vertical="center" indent="1"/>
    </xf>
    <xf numFmtId="0" fontId="25" fillId="0" borderId="55" xfId="0" applyFont="1" applyBorder="1" applyAlignment="1">
      <alignment horizontal="left" vertical="center"/>
    </xf>
    <xf numFmtId="0" fontId="25" fillId="0" borderId="56" xfId="0" applyFont="1" applyBorder="1" applyAlignment="1">
      <alignment horizontal="left" vertical="center"/>
    </xf>
    <xf numFmtId="0" fontId="97" fillId="9" borderId="64" xfId="1" applyFont="1" applyFill="1" applyBorder="1" applyAlignment="1" applyProtection="1">
      <alignment horizontal="center"/>
      <protection locked="0"/>
    </xf>
    <xf numFmtId="0" fontId="97" fillId="9" borderId="65" xfId="1" applyFont="1" applyFill="1" applyBorder="1" applyAlignment="1" applyProtection="1">
      <alignment horizontal="center"/>
      <protection locked="0"/>
    </xf>
    <xf numFmtId="0" fontId="97" fillId="9" borderId="66" xfId="1" applyFont="1" applyFill="1" applyBorder="1" applyAlignment="1" applyProtection="1">
      <alignment horizontal="center"/>
      <protection locked="0"/>
    </xf>
    <xf numFmtId="170" fontId="1" fillId="0" borderId="0" xfId="0" applyNumberFormat="1" applyFont="1" applyAlignment="1">
      <alignment horizontal="right" indent="1"/>
    </xf>
    <xf numFmtId="170" fontId="1" fillId="0" borderId="59" xfId="0" applyNumberFormat="1" applyFont="1" applyBorder="1" applyAlignment="1">
      <alignment horizontal="right" indent="1"/>
    </xf>
    <xf numFmtId="174" fontId="99" fillId="0" borderId="0" xfId="0" applyNumberFormat="1" applyFont="1" applyAlignment="1">
      <alignment horizontal="right"/>
    </xf>
    <xf numFmtId="174" fontId="99" fillId="0" borderId="59" xfId="0" applyNumberFormat="1" applyFont="1" applyBorder="1" applyAlignment="1">
      <alignment horizontal="right"/>
    </xf>
    <xf numFmtId="0" fontId="2" fillId="0" borderId="43" xfId="0" applyFont="1" applyBorder="1" applyAlignment="1">
      <alignment horizontal="center"/>
    </xf>
    <xf numFmtId="0" fontId="2" fillId="0" borderId="113" xfId="0" applyFont="1" applyBorder="1" applyAlignment="1">
      <alignment horizontal="center"/>
    </xf>
    <xf numFmtId="0" fontId="2" fillId="0" borderId="0" xfId="0" applyFont="1" applyAlignment="1">
      <alignment horizontal="center"/>
    </xf>
    <xf numFmtId="0" fontId="2" fillId="0" borderId="115" xfId="0" applyFont="1" applyBorder="1" applyAlignment="1">
      <alignment horizontal="center"/>
    </xf>
    <xf numFmtId="0" fontId="0" fillId="0" borderId="114" xfId="0" applyBorder="1" applyAlignment="1">
      <alignment horizontal="center"/>
    </xf>
    <xf numFmtId="0" fontId="0" fillId="0" borderId="43" xfId="0" applyBorder="1" applyAlignment="1">
      <alignment horizontal="center"/>
    </xf>
    <xf numFmtId="0" fontId="0" fillId="0" borderId="113" xfId="0" applyBorder="1" applyAlignment="1">
      <alignment horizontal="center"/>
    </xf>
    <xf numFmtId="0" fontId="0" fillId="0" borderId="116" xfId="0" applyBorder="1" applyAlignment="1">
      <alignment horizontal="center"/>
    </xf>
    <xf numFmtId="0" fontId="0" fillId="0" borderId="0" xfId="0" applyAlignment="1">
      <alignment horizontal="center"/>
    </xf>
    <xf numFmtId="0" fontId="0" fillId="0" borderId="115" xfId="0" applyBorder="1" applyAlignment="1">
      <alignment horizontal="center"/>
    </xf>
    <xf numFmtId="0" fontId="19" fillId="0" borderId="0" xfId="0" applyFont="1" applyAlignment="1">
      <alignment horizontal="left" vertical="top" wrapText="1"/>
    </xf>
    <xf numFmtId="0" fontId="33" fillId="0" borderId="43" xfId="0" applyFont="1" applyBorder="1" applyAlignment="1">
      <alignment horizontal="left" vertical="center" indent="2"/>
    </xf>
    <xf numFmtId="0" fontId="21" fillId="0" borderId="16" xfId="1" applyFont="1" applyBorder="1" applyAlignment="1">
      <alignment horizontal="center"/>
    </xf>
    <xf numFmtId="166" fontId="24" fillId="0" borderId="0" xfId="0" applyNumberFormat="1" applyFont="1" applyAlignment="1">
      <alignment horizontal="right" vertical="center" indent="1"/>
    </xf>
    <xf numFmtId="173" fontId="0" fillId="0" borderId="0" xfId="0" applyNumberFormat="1" applyAlignment="1">
      <alignment horizontal="right" vertical="center" indent="1"/>
    </xf>
    <xf numFmtId="0" fontId="24" fillId="0" borderId="0" xfId="0" applyFont="1" applyAlignment="1">
      <alignment horizontal="right" vertical="center"/>
    </xf>
    <xf numFmtId="0" fontId="24" fillId="0" borderId="39" xfId="0" applyFont="1" applyBorder="1" applyAlignment="1">
      <alignment horizontal="right" vertical="center"/>
    </xf>
    <xf numFmtId="0" fontId="17" fillId="0" borderId="39" xfId="0" applyFont="1" applyBorder="1" applyAlignment="1">
      <alignment horizontal="right"/>
    </xf>
    <xf numFmtId="0" fontId="17" fillId="0" borderId="0" xfId="0" applyFont="1" applyAlignment="1">
      <alignment horizontal="right"/>
    </xf>
    <xf numFmtId="0" fontId="44" fillId="0" borderId="133" xfId="2" applyFont="1" applyBorder="1" applyAlignment="1">
      <alignment horizontal="center" vertical="top" wrapText="1"/>
    </xf>
    <xf numFmtId="0" fontId="44" fillId="0" borderId="0" xfId="2" applyFont="1" applyAlignment="1">
      <alignment horizontal="center" vertical="top" wrapText="1"/>
    </xf>
    <xf numFmtId="0" fontId="44" fillId="0" borderId="134" xfId="2" applyFont="1" applyBorder="1" applyAlignment="1">
      <alignment horizontal="center" vertical="top" wrapText="1"/>
    </xf>
    <xf numFmtId="0" fontId="98" fillId="0" borderId="133" xfId="1" applyFont="1" applyBorder="1" applyAlignment="1" applyProtection="1">
      <alignment horizontal="center" vertical="center" wrapText="1"/>
      <protection locked="0"/>
    </xf>
    <xf numFmtId="0" fontId="98" fillId="0" borderId="0" xfId="1" applyFont="1" applyAlignment="1" applyProtection="1">
      <alignment horizontal="center" vertical="center" wrapText="1"/>
      <protection locked="0"/>
    </xf>
    <xf numFmtId="0" fontId="98" fillId="0" borderId="134" xfId="1" applyFont="1" applyBorder="1" applyAlignment="1" applyProtection="1">
      <alignment horizontal="center" vertical="center" wrapText="1"/>
      <protection locked="0"/>
    </xf>
    <xf numFmtId="0" fontId="42" fillId="0" borderId="133" xfId="2" applyBorder="1" applyAlignment="1">
      <alignment horizontal="center" vertical="top"/>
    </xf>
    <xf numFmtId="0" fontId="42" fillId="0" borderId="0" xfId="2" applyAlignment="1">
      <alignment horizontal="center" vertical="top"/>
    </xf>
    <xf numFmtId="0" fontId="42" fillId="0" borderId="134" xfId="2" applyBorder="1" applyAlignment="1">
      <alignment horizontal="center" vertical="top"/>
    </xf>
    <xf numFmtId="0" fontId="42" fillId="0" borderId="0" xfId="2" applyAlignment="1">
      <alignment horizontal="center" vertical="top" wrapText="1"/>
    </xf>
    <xf numFmtId="0" fontId="42" fillId="0" borderId="134" xfId="2" applyBorder="1" applyAlignment="1">
      <alignment horizontal="center" vertical="top" wrapText="1"/>
    </xf>
    <xf numFmtId="0" fontId="73" fillId="0" borderId="133" xfId="2" applyFont="1" applyBorder="1" applyAlignment="1">
      <alignment horizontal="center" vertical="top" wrapText="1"/>
    </xf>
    <xf numFmtId="0" fontId="73" fillId="0" borderId="0" xfId="2" applyFont="1" applyAlignment="1">
      <alignment horizontal="center" vertical="top" wrapText="1"/>
    </xf>
    <xf numFmtId="0" fontId="73" fillId="0" borderId="134" xfId="2" applyFont="1" applyBorder="1" applyAlignment="1">
      <alignment horizontal="center" vertical="top" wrapText="1"/>
    </xf>
    <xf numFmtId="0" fontId="43" fillId="0" borderId="133" xfId="2" applyFont="1" applyBorder="1" applyAlignment="1">
      <alignment horizontal="center" vertical="top" wrapText="1"/>
    </xf>
    <xf numFmtId="0" fontId="43" fillId="0" borderId="0" xfId="2" applyFont="1" applyAlignment="1">
      <alignment horizontal="center" vertical="top" wrapText="1"/>
    </xf>
    <xf numFmtId="0" fontId="43" fillId="0" borderId="134" xfId="2" applyFont="1" applyBorder="1" applyAlignment="1">
      <alignment horizontal="center" vertical="top" wrapText="1"/>
    </xf>
    <xf numFmtId="0" fontId="43" fillId="0" borderId="133" xfId="2" applyFont="1" applyBorder="1" applyAlignment="1">
      <alignment horizontal="center" wrapText="1"/>
    </xf>
    <xf numFmtId="0" fontId="43" fillId="0" borderId="0" xfId="2" applyFont="1" applyAlignment="1">
      <alignment horizontal="center" wrapText="1"/>
    </xf>
    <xf numFmtId="0" fontId="43" fillId="0" borderId="134" xfId="2" applyFont="1" applyBorder="1" applyAlignment="1">
      <alignment horizontal="center" wrapText="1"/>
    </xf>
    <xf numFmtId="0" fontId="10" fillId="4" borderId="0" xfId="0" applyFont="1" applyFill="1" applyAlignment="1">
      <alignment horizontal="right" vertical="center" wrapText="1"/>
    </xf>
  </cellXfs>
  <cellStyles count="4">
    <cellStyle name="Link" xfId="1" builtinId="8"/>
    <cellStyle name="Prozent" xfId="3" builtinId="5"/>
    <cellStyle name="Standard" xfId="0" builtinId="0"/>
    <cellStyle name="Standard 2" xfId="2" xr:uid="{00000000-0005-0000-0000-000003000000}"/>
  </cellStyles>
  <dxfs count="0"/>
  <tableStyles count="0" defaultTableStyle="TableStyleMedium2" defaultPivotStyle="PivotStyleLight16"/>
  <colors>
    <mruColors>
      <color rgb="FFA0E3E2"/>
      <color rgb="FF307EC7"/>
      <color rgb="FF3385CF"/>
      <color rgb="FFA6EAE9"/>
      <color rgb="FF00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2" Type="http://schemas.openxmlformats.org/officeDocument/2006/relationships/image" Target="../media/image4.png" /><Relationship Id="rId1" Type="http://schemas.openxmlformats.org/officeDocument/2006/relationships/image" Target="../media/image3.png" /></Relationships>
</file>

<file path=xl/drawings/_rels/drawing3.xml.rels><?xml version="1.0" encoding="UTF-8" standalone="yes"?>
<Relationships xmlns="http://schemas.openxmlformats.org/package/2006/relationships"><Relationship Id="rId2" Type="http://schemas.openxmlformats.org/officeDocument/2006/relationships/image" Target="../media/image6.png" /><Relationship Id="rId1"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editAs="absolute">
    <xdr:from>
      <xdr:col>0</xdr:col>
      <xdr:colOff>723548</xdr:colOff>
      <xdr:row>0</xdr:row>
      <xdr:rowOff>101600</xdr:rowOff>
    </xdr:from>
    <xdr:to>
      <xdr:col>1</xdr:col>
      <xdr:colOff>3651956</xdr:colOff>
      <xdr:row>5</xdr:row>
      <xdr:rowOff>149090</xdr:rowOff>
    </xdr:to>
    <xdr:pic>
      <xdr:nvPicPr>
        <xdr:cNvPr id="2" name="Grafik 1">
          <a:extLst>
            <a:ext uri="{FF2B5EF4-FFF2-40B4-BE49-F238E27FC236}">
              <a16:creationId xmlns:a16="http://schemas.microsoft.com/office/drawing/2014/main" id="{711FB246-5850-1841-B663-D43634DE84C9}"/>
            </a:ext>
          </a:extLst>
        </xdr:cNvPr>
        <xdr:cNvPicPr>
          <a:picLocks noChangeAspect="1"/>
        </xdr:cNvPicPr>
      </xdr:nvPicPr>
      <xdr:blipFill>
        <a:blip xmlns:r="http://schemas.openxmlformats.org/officeDocument/2006/relationships" r:embed="rId1"/>
        <a:stretch>
          <a:fillRect/>
        </a:stretch>
      </xdr:blipFill>
      <xdr:spPr>
        <a:xfrm>
          <a:off x="790223" y="101600"/>
          <a:ext cx="3694289" cy="1035268"/>
        </a:xfrm>
        <a:prstGeom prst="rect">
          <a:avLst/>
        </a:prstGeom>
      </xdr:spPr>
    </xdr:pic>
    <xdr:clientData/>
  </xdr:twoCellAnchor>
  <xdr:twoCellAnchor editAs="oneCell">
    <xdr:from>
      <xdr:col>1</xdr:col>
      <xdr:colOff>11303000</xdr:colOff>
      <xdr:row>0</xdr:row>
      <xdr:rowOff>127000</xdr:rowOff>
    </xdr:from>
    <xdr:to>
      <xdr:col>1</xdr:col>
      <xdr:colOff>15691556</xdr:colOff>
      <xdr:row>6</xdr:row>
      <xdr:rowOff>219018</xdr:rowOff>
    </xdr:to>
    <xdr:pic>
      <xdr:nvPicPr>
        <xdr:cNvPr id="4" name="Grafik 3">
          <a:extLst>
            <a:ext uri="{FF2B5EF4-FFF2-40B4-BE49-F238E27FC236}">
              <a16:creationId xmlns:a16="http://schemas.microsoft.com/office/drawing/2014/main" id="{AA1BB4BA-960C-983F-904C-C5FFF5F037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37571" y="127000"/>
          <a:ext cx="4388556" cy="1289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177800</xdr:colOff>
      <xdr:row>23</xdr:row>
      <xdr:rowOff>38100</xdr:rowOff>
    </xdr:from>
    <xdr:to>
      <xdr:col>19</xdr:col>
      <xdr:colOff>621</xdr:colOff>
      <xdr:row>34</xdr:row>
      <xdr:rowOff>182299</xdr:rowOff>
    </xdr:to>
    <xdr:pic>
      <xdr:nvPicPr>
        <xdr:cNvPr id="2" name="Grafik 1">
          <a:extLst>
            <a:ext uri="{FF2B5EF4-FFF2-40B4-BE49-F238E27FC236}">
              <a16:creationId xmlns:a16="http://schemas.microsoft.com/office/drawing/2014/main" id="{E572E88B-7B4C-15EE-0CFB-C84EDE972399}"/>
            </a:ext>
          </a:extLst>
        </xdr:cNvPr>
        <xdr:cNvPicPr>
          <a:picLocks noChangeAspect="1"/>
        </xdr:cNvPicPr>
      </xdr:nvPicPr>
      <xdr:blipFill>
        <a:blip xmlns:r="http://schemas.openxmlformats.org/officeDocument/2006/relationships" r:embed="rId1"/>
        <a:stretch>
          <a:fillRect/>
        </a:stretch>
      </xdr:blipFill>
      <xdr:spPr>
        <a:xfrm>
          <a:off x="12560300" y="7886700"/>
          <a:ext cx="3950322" cy="3164683"/>
        </a:xfrm>
        <a:prstGeom prst="rect">
          <a:avLst/>
        </a:prstGeom>
      </xdr:spPr>
    </xdr:pic>
    <xdr:clientData/>
  </xdr:twoCellAnchor>
  <xdr:twoCellAnchor editAs="oneCell">
    <xdr:from>
      <xdr:col>14</xdr:col>
      <xdr:colOff>139700</xdr:colOff>
      <xdr:row>21</xdr:row>
      <xdr:rowOff>50801</xdr:rowOff>
    </xdr:from>
    <xdr:to>
      <xdr:col>19</xdr:col>
      <xdr:colOff>7408</xdr:colOff>
      <xdr:row>21</xdr:row>
      <xdr:rowOff>1309583</xdr:rowOff>
    </xdr:to>
    <xdr:pic>
      <xdr:nvPicPr>
        <xdr:cNvPr id="3" name="Grafik 2">
          <a:extLst>
            <a:ext uri="{FF2B5EF4-FFF2-40B4-BE49-F238E27FC236}">
              <a16:creationId xmlns:a16="http://schemas.microsoft.com/office/drawing/2014/main" id="{D121C682-B6F2-D0DD-FDDD-ED8603E5D973}"/>
            </a:ext>
          </a:extLst>
        </xdr:cNvPr>
        <xdr:cNvPicPr>
          <a:picLocks noChangeAspect="1"/>
        </xdr:cNvPicPr>
      </xdr:nvPicPr>
      <xdr:blipFill>
        <a:blip xmlns:r="http://schemas.openxmlformats.org/officeDocument/2006/relationships" r:embed="rId2"/>
        <a:stretch>
          <a:fillRect/>
        </a:stretch>
      </xdr:blipFill>
      <xdr:spPr>
        <a:xfrm>
          <a:off x="12522200" y="6172201"/>
          <a:ext cx="3975100" cy="1258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546100</xdr:colOff>
      <xdr:row>2</xdr:row>
      <xdr:rowOff>221336</xdr:rowOff>
    </xdr:from>
    <xdr:to>
      <xdr:col>1</xdr:col>
      <xdr:colOff>1776909</xdr:colOff>
      <xdr:row>3</xdr:row>
      <xdr:rowOff>145136</xdr:rowOff>
    </xdr:to>
    <xdr:pic>
      <xdr:nvPicPr>
        <xdr:cNvPr id="2" name="image1.png">
          <a:extLst>
            <a:ext uri="{FF2B5EF4-FFF2-40B4-BE49-F238E27FC236}">
              <a16:creationId xmlns:a16="http://schemas.microsoft.com/office/drawing/2014/main" id="{DDCB3F41-ECAF-E74F-A8B3-C059EF919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600" y="892622"/>
          <a:ext cx="1230809" cy="313871"/>
        </a:xfrm>
        <a:prstGeom prst="rect">
          <a:avLst/>
        </a:prstGeom>
      </xdr:spPr>
    </xdr:pic>
    <xdr:clientData/>
  </xdr:twoCellAnchor>
  <xdr:twoCellAnchor editAs="oneCell">
    <xdr:from>
      <xdr:col>3</xdr:col>
      <xdr:colOff>914400</xdr:colOff>
      <xdr:row>2</xdr:row>
      <xdr:rowOff>34464</xdr:rowOff>
    </xdr:from>
    <xdr:to>
      <xdr:col>3</xdr:col>
      <xdr:colOff>2974975</xdr:colOff>
      <xdr:row>3</xdr:row>
      <xdr:rowOff>228408</xdr:rowOff>
    </xdr:to>
    <xdr:pic>
      <xdr:nvPicPr>
        <xdr:cNvPr id="4" name="Grafik 3">
          <a:extLst>
            <a:ext uri="{FF2B5EF4-FFF2-40B4-BE49-F238E27FC236}">
              <a16:creationId xmlns:a16="http://schemas.microsoft.com/office/drawing/2014/main" id="{0E6383CD-DE93-F14F-8E0A-FF6945EA56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5200" y="707564"/>
          <a:ext cx="2060575" cy="587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1679171</xdr:colOff>
          <xdr:row>3</xdr:row>
          <xdr:rowOff>0</xdr:rowOff>
        </xdr:from>
        <xdr:to>
          <xdr:col>2</xdr:col>
          <xdr:colOff>1113905</xdr:colOff>
          <xdr:row>7</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noFill/>
                </a14:hiddenFill>
              </a:ext>
            </a:extLst>
          </xdr:spPr>
        </xdr:sp>
        <xdr:clientData/>
      </xdr:twoCellAnchor>
    </mc:Choice>
    <mc:Fallback/>
  </mc:AlternateContent>
  <xdr:twoCellAnchor>
    <xdr:from>
      <xdr:col>1</xdr:col>
      <xdr:colOff>0</xdr:colOff>
      <xdr:row>11</xdr:row>
      <xdr:rowOff>0</xdr:rowOff>
    </xdr:from>
    <xdr:to>
      <xdr:col>5</xdr:col>
      <xdr:colOff>0</xdr:colOff>
      <xdr:row>11</xdr:row>
      <xdr:rowOff>0</xdr:rowOff>
    </xdr:to>
    <xdr:cxnSp macro="">
      <xdr:nvCxnSpPr>
        <xdr:cNvPr id="2" name="Gerade Verbindung 1">
          <a:extLst>
            <a:ext uri="{FF2B5EF4-FFF2-40B4-BE49-F238E27FC236}">
              <a16:creationId xmlns:a16="http://schemas.microsoft.com/office/drawing/2014/main" id="{E9B1304B-8B21-9948-8A4C-1159A34C3379}"/>
            </a:ext>
          </a:extLst>
        </xdr:cNvPr>
        <xdr:cNvCxnSpPr/>
      </xdr:nvCxnSpPr>
      <xdr:spPr>
        <a:xfrm>
          <a:off x="254000" y="2070100"/>
          <a:ext cx="74041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 /><Relationship Id="rId1" Type="http://schemas.openxmlformats.org/officeDocument/2006/relationships/vmlDrawing" Target="../drawings/vmlDrawing1.vml" /></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 Id="rId1" Type="http://schemas.openxmlformats.org/officeDocument/2006/relationships/hyperlink" Target="https://www.energieagentur.rlp.de/info/rechner/co2-fahrten-homeoffice-rechner" TargetMode="External" /></Relationships>
</file>

<file path=xl/worksheets/_rels/sheet4.xml.rels><?xml version="1.0" encoding="UTF-8" standalone="yes"?>
<Relationships xmlns="http://schemas.openxmlformats.org/package/2006/relationships"><Relationship Id="rId2" Type="http://schemas.openxmlformats.org/officeDocument/2006/relationships/hyperlink" Target="https://climatefair.de/cf/travel/trip/new?form=flight&amp;page=1" TargetMode="External" /><Relationship Id="rId1" Type="http://schemas.openxmlformats.org/officeDocument/2006/relationships/hyperlink" Target="https://climatefair.de/cf/travel/trip/new?form=flight&amp;page=1" TargetMode="External" /></Relationships>
</file>

<file path=xl/worksheets/_rels/sheet6.xml.rels><?xml version="1.0" encoding="UTF-8" standalone="yes"?>
<Relationships xmlns="http://schemas.openxmlformats.org/package/2006/relationships"><Relationship Id="rId1" Type="http://schemas.openxmlformats.org/officeDocument/2006/relationships/hyperlink" Target="https://www.visit-hannover.com/Event-Highlights,-Kultur-Freizeit/Hannover-nachhaltig-unterwegs/Nachhaltiger-Tourismus-in-Hannover/CO2-Rechner-f%C3%BCr-Ihre-Reise" TargetMode="External" /></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hyperlink" Target="https://climatefair.de/cf/travel/trip/new?form=co2&amp;page=1" TargetMode="External" /></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 /><Relationship Id="rId2" Type="http://schemas.openxmlformats.org/officeDocument/2006/relationships/hyperlink" Target="https://climatefair.de/cf/travel/trip/new?form=co2&amp;page=1" TargetMode="External" /><Relationship Id="rId1" Type="http://schemas.openxmlformats.org/officeDocument/2006/relationships/hyperlink" Target="https://climatefair.de/cf/travel/trip/new?form=co2&amp;page=1" TargetMode="External" /></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4.xml" /><Relationship Id="rId1" Type="http://schemas.openxmlformats.org/officeDocument/2006/relationships/hyperlink" Target="https://www.umweltbundesamt.de/daten/umwelt-wirtschaft/gesellschaftliche-kosten-von-umweltbelastungen" TargetMode="Externa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sheetPr>
  <dimension ref="A1:D34"/>
  <sheetViews>
    <sheetView showGridLines="0" showRowColHeaders="0" showZeros="0" tabSelected="1" showOutlineSymbols="0" zoomScale="70" zoomScaleNormal="70" workbookViewId="0">
      <selection activeCell="B31" sqref="B31"/>
    </sheetView>
  </sheetViews>
  <sheetFormatPr defaultColWidth="0" defaultRowHeight="13.5" zeroHeight="1"/>
  <cols>
    <col min="1" max="1" width="10.76171875" style="36" customWidth="1"/>
    <col min="2" max="2" width="205.953125" style="36" customWidth="1"/>
    <col min="3" max="4" width="10.76171875" style="36" customWidth="1"/>
    <col min="5" max="16384" width="10.76171875" style="36" hidden="1"/>
  </cols>
  <sheetData>
    <row r="1" spans="2:2"/>
    <row r="2" spans="2:2"/>
    <row r="3" spans="2:2"/>
    <row r="4" spans="2:2"/>
    <row r="5" spans="2:2"/>
    <row r="6" spans="2:2"/>
    <row r="7" spans="2:2" ht="52.5" customHeight="1">
      <c r="B7" s="60" t="s">
        <v>33</v>
      </c>
    </row>
    <row r="8" spans="2:2" ht="7.5" customHeight="1" thickBot="1">
      <c r="B8" s="37"/>
    </row>
    <row r="9" spans="2:2" ht="86.1" customHeight="1" thickTop="1">
      <c r="B9" s="56" t="s">
        <v>91</v>
      </c>
    </row>
    <row r="10" spans="2:2" ht="69" customHeight="1">
      <c r="B10" s="57" t="s">
        <v>95</v>
      </c>
    </row>
    <row r="11" spans="2:2" ht="84" customHeight="1">
      <c r="B11" s="58" t="s">
        <v>92</v>
      </c>
    </row>
    <row r="12" spans="2:2" s="61" customFormat="1" ht="38.1" customHeight="1">
      <c r="B12" s="62" t="s">
        <v>93</v>
      </c>
    </row>
    <row r="13" spans="2:2" ht="12.95" customHeight="1">
      <c r="B13" s="58"/>
    </row>
    <row r="14" spans="2:2" ht="30.95" customHeight="1">
      <c r="B14" s="57" t="s">
        <v>64</v>
      </c>
    </row>
    <row r="15" spans="2:2" ht="110.25" customHeight="1" thickBot="1">
      <c r="B15" s="59" t="s">
        <v>94</v>
      </c>
    </row>
    <row r="16" spans="2:2" ht="12.95" customHeight="1" thickTop="1">
      <c r="B16" s="37"/>
    </row>
    <row r="17" spans="2:2" s="52" customFormat="1" ht="92.1" customHeight="1">
      <c r="B17" s="53" t="s">
        <v>120</v>
      </c>
    </row>
    <row r="18" spans="2:2" ht="25.15" customHeight="1">
      <c r="B18" s="54" t="s">
        <v>89</v>
      </c>
    </row>
    <row r="25" spans="2:2" ht="18.95" customHeight="1">
      <c r="B25" s="96" t="s">
        <v>122</v>
      </c>
    </row>
    <row r="26" spans="2:2"/>
    <row r="27" spans="2:2" ht="20.25" hidden="1">
      <c r="B27" s="38"/>
    </row>
    <row r="28" spans="2:2"/>
    <row r="29" spans="2:2"/>
    <row r="30" spans="2:2"/>
    <row r="31" spans="2:2"/>
    <row r="32" spans="2:2"/>
    <row r="34"/>
  </sheetData>
  <sheetProtection algorithmName="SHA-512" hashValue="NpMpdKUEx+MqH0tOPh57gP+k4lWMEQnnNrZmBoWVJouw858lIm0gccACZ2Ve5ELOcHyi2uksEdYZuFhgx80xKQ==" saltValue="XHwDoyPVvr9mllC8hkyFWg==" spinCount="100000" sheet="1" objects="1" scenarios="1" selectLockedCell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4"/>
  <sheetViews>
    <sheetView showGridLines="0" showRowColHeaders="0" zoomScale="90" zoomScaleNormal="90" workbookViewId="0">
      <selection activeCell="D5" sqref="D5:S5"/>
    </sheetView>
  </sheetViews>
  <sheetFormatPr defaultColWidth="0" defaultRowHeight="15" zeroHeight="1"/>
  <cols>
    <col min="1" max="21" width="10.76171875" customWidth="1"/>
    <col min="22" max="22" width="0" hidden="1" customWidth="1"/>
    <col min="23" max="16384" width="10.76171875" hidden="1"/>
  </cols>
  <sheetData>
    <row r="1" spans="2:19" ht="41.1" customHeight="1"/>
    <row r="2" spans="2:19" s="11" customFormat="1" ht="30" customHeight="1">
      <c r="B2" s="114" t="s">
        <v>34</v>
      </c>
      <c r="C2" s="115"/>
      <c r="D2" s="115"/>
      <c r="E2" s="115"/>
      <c r="F2" s="115"/>
      <c r="G2" s="115"/>
      <c r="H2" s="115"/>
      <c r="I2" s="115"/>
      <c r="J2" s="115"/>
      <c r="K2" s="115"/>
      <c r="L2" s="115"/>
      <c r="M2" s="115"/>
      <c r="N2" s="115"/>
      <c r="O2" s="115"/>
      <c r="P2" s="115"/>
      <c r="Q2" s="115"/>
      <c r="R2" s="115"/>
      <c r="S2" s="116"/>
    </row>
    <row r="3" spans="2:19" ht="39" customHeight="1"/>
    <row r="4" spans="2:19" ht="15.75" thickBot="1"/>
    <row r="5" spans="2:19" s="21" customFormat="1" ht="36.950000000000003" customHeight="1" thickTop="1" thickBot="1">
      <c r="B5" s="110" t="s">
        <v>45</v>
      </c>
      <c r="C5" s="110"/>
      <c r="D5" s="111"/>
      <c r="E5" s="112"/>
      <c r="F5" s="112"/>
      <c r="G5" s="112"/>
      <c r="H5" s="112"/>
      <c r="I5" s="112"/>
      <c r="J5" s="112"/>
      <c r="K5" s="112"/>
      <c r="L5" s="112"/>
      <c r="M5" s="112"/>
      <c r="N5" s="112"/>
      <c r="O5" s="112"/>
      <c r="P5" s="112"/>
      <c r="Q5" s="112"/>
      <c r="R5" s="112"/>
      <c r="S5" s="113"/>
    </row>
    <row r="6" spans="2:19" s="21" customFormat="1" ht="38.25" thickTop="1" thickBot="1">
      <c r="B6" s="23"/>
      <c r="C6" s="23"/>
      <c r="D6" s="22"/>
      <c r="E6" s="22"/>
      <c r="F6" s="22"/>
      <c r="G6" s="22"/>
      <c r="H6" s="22"/>
      <c r="I6" s="22"/>
      <c r="J6" s="22"/>
      <c r="K6" s="89"/>
      <c r="L6" s="22"/>
      <c r="M6" s="22"/>
      <c r="N6" s="22"/>
      <c r="O6" s="22"/>
      <c r="P6" s="22"/>
      <c r="Q6" s="22"/>
      <c r="R6" s="22"/>
      <c r="S6" s="22"/>
    </row>
    <row r="7" spans="2:19" s="21" customFormat="1" ht="36.950000000000003" customHeight="1" thickTop="1" thickBot="1">
      <c r="B7" s="23" t="s">
        <v>46</v>
      </c>
      <c r="C7" s="23"/>
      <c r="D7" s="111"/>
      <c r="E7" s="112"/>
      <c r="F7" s="112"/>
      <c r="G7" s="112"/>
      <c r="H7" s="112"/>
      <c r="I7" s="112"/>
      <c r="J7" s="112"/>
      <c r="K7" s="112"/>
      <c r="L7" s="112"/>
      <c r="M7" s="112"/>
      <c r="N7" s="112"/>
      <c r="O7" s="112"/>
      <c r="P7" s="112"/>
      <c r="Q7" s="112"/>
      <c r="R7" s="112"/>
      <c r="S7" s="113"/>
    </row>
    <row r="8" spans="2:19" s="10" customFormat="1" ht="24" thickTop="1"/>
    <row r="9" spans="2:19" s="10" customFormat="1" ht="23.25"/>
    <row r="10" spans="2:19" ht="126.95" customHeight="1">
      <c r="B10" s="109" t="s">
        <v>103</v>
      </c>
      <c r="C10" s="109"/>
      <c r="D10" s="109"/>
      <c r="E10" s="109"/>
      <c r="F10" s="109"/>
      <c r="G10" s="109"/>
      <c r="H10" s="109"/>
      <c r="I10" s="109"/>
      <c r="J10" s="109"/>
      <c r="K10" s="109"/>
      <c r="L10" s="109"/>
      <c r="M10" s="109"/>
      <c r="N10" s="109"/>
      <c r="O10" s="109"/>
      <c r="P10" s="109"/>
      <c r="Q10" s="109"/>
      <c r="R10" s="109"/>
      <c r="S10" s="109"/>
    </row>
    <row r="11" spans="2:19"/>
    <row r="12" spans="2:19">
      <c r="E12" s="12"/>
    </row>
    <row r="13" spans="2:19"/>
    <row r="14" spans="2:19"/>
    <row r="15" spans="2:19"/>
    <row r="31"/>
    <row r="32"/>
    <row r="33"/>
    <row r="34"/>
  </sheetData>
  <sheetProtection algorithmName="SHA-512" hashValue="X9lqx7IJWTAFoANnbMTdhyeHwQM4AR1fstGXkSe3Ufgwvph8Cf+cezMuFh2OKthHhWxZYvKw7S0ePFyv7Fhh4g==" saltValue="CWJTt5gMJZ1pPDw2wmcX6A==" spinCount="100000" sheet="1" objects="1" scenarios="1" selectLockedCells="1"/>
  <mergeCells count="5">
    <mergeCell ref="B10:S10"/>
    <mergeCell ref="B5:C5"/>
    <mergeCell ref="D5:S5"/>
    <mergeCell ref="D7:S7"/>
    <mergeCell ref="B2:S2"/>
  </mergeCells>
  <dataValidations count="1">
    <dataValidation allowBlank="1" showErrorMessage="1" sqref="D5:S5 D7:S7" xr:uid="{00000000-0002-0000-0100-000000000000}"/>
  </dataValidations>
  <pageMargins left="0.7" right="0.7" top="0.78740157499999996" bottom="0.78740157499999996"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showGridLines="0" showRowColHeaders="0" showZeros="0" topLeftCell="A5" zoomScale="90" zoomScaleNormal="90" workbookViewId="0">
      <selection activeCell="F8" sqref="F8:G8"/>
    </sheetView>
  </sheetViews>
  <sheetFormatPr defaultColWidth="0" defaultRowHeight="15" zeroHeight="1"/>
  <cols>
    <col min="1" max="1" width="5.6484375" customWidth="1"/>
    <col min="2" max="11" width="10.76171875" customWidth="1"/>
    <col min="12" max="12" width="12.64453125" customWidth="1"/>
    <col min="13" max="13" width="12.10546875" customWidth="1"/>
    <col min="14" max="14" width="11.02734375" bestFit="1" customWidth="1"/>
    <col min="15" max="15" width="10.35546875" customWidth="1"/>
    <col min="16" max="16" width="11.02734375" bestFit="1" customWidth="1"/>
    <col min="17" max="17" width="11.1640625" bestFit="1" customWidth="1"/>
    <col min="18" max="18" width="11.02734375" bestFit="1" customWidth="1"/>
    <col min="19" max="21" width="10.76171875" customWidth="1"/>
    <col min="22" max="22" width="0" hidden="1" customWidth="1"/>
    <col min="23" max="16384" width="10.76171875" hidden="1"/>
  </cols>
  <sheetData>
    <row r="1" spans="2:19" ht="7.15" customHeight="1"/>
    <row r="2" spans="2:19" s="49" customFormat="1" ht="36" customHeight="1">
      <c r="B2" s="117" t="str">
        <f>IF('2. Projekt'!D$5&gt;"",'2. Projekt'!D$5&amp;IF('2. Projekt'!D$7&gt;"","  ("&amp;'2. Projekt'!D$7&amp;")",""),"")</f>
        <v/>
      </c>
      <c r="C2" s="117"/>
      <c r="D2" s="117"/>
      <c r="E2" s="117"/>
      <c r="F2" s="117"/>
      <c r="G2" s="117"/>
      <c r="H2" s="117"/>
      <c r="I2" s="117"/>
      <c r="J2" s="117"/>
      <c r="K2" s="117"/>
      <c r="L2" s="117"/>
      <c r="M2" s="117"/>
      <c r="N2" s="117"/>
      <c r="O2" s="117"/>
      <c r="P2" s="117"/>
      <c r="Q2" s="117"/>
      <c r="R2" s="117"/>
      <c r="S2" s="117"/>
    </row>
    <row r="3" spans="2:19" ht="6" customHeight="1">
      <c r="B3" s="119" t="s">
        <v>77</v>
      </c>
      <c r="C3" s="119"/>
      <c r="D3" s="119"/>
      <c r="E3" s="119"/>
      <c r="F3" s="119"/>
      <c r="G3" s="119"/>
      <c r="H3" s="119"/>
      <c r="I3" s="119"/>
      <c r="J3" s="119"/>
      <c r="K3" s="119"/>
      <c r="L3" s="119"/>
      <c r="M3" s="119"/>
      <c r="N3" s="119"/>
      <c r="O3" s="119"/>
      <c r="P3" s="119"/>
      <c r="Q3" s="119"/>
      <c r="R3" s="119"/>
      <c r="S3" s="119"/>
    </row>
    <row r="4" spans="2:19" ht="6" customHeight="1">
      <c r="B4" s="119"/>
      <c r="C4" s="119"/>
      <c r="D4" s="119"/>
      <c r="E4" s="119"/>
      <c r="F4" s="119"/>
      <c r="G4" s="119"/>
      <c r="H4" s="119"/>
      <c r="I4" s="119"/>
      <c r="J4" s="119"/>
      <c r="K4" s="119"/>
      <c r="L4" s="119"/>
      <c r="M4" s="119"/>
      <c r="N4" s="119"/>
      <c r="O4" s="119"/>
      <c r="P4" s="119"/>
      <c r="Q4" s="119"/>
      <c r="R4" s="119"/>
      <c r="S4" s="119"/>
    </row>
    <row r="5" spans="2:19" s="11" customFormat="1" ht="30" customHeight="1" thickBot="1">
      <c r="B5" s="120"/>
      <c r="C5" s="120"/>
      <c r="D5" s="120"/>
      <c r="E5" s="120"/>
      <c r="F5" s="120"/>
      <c r="G5" s="120"/>
      <c r="H5" s="120"/>
      <c r="I5" s="120"/>
      <c r="J5" s="120"/>
      <c r="K5" s="120"/>
      <c r="L5" s="120"/>
      <c r="M5" s="120"/>
      <c r="N5" s="120"/>
      <c r="O5" s="120"/>
      <c r="P5" s="120"/>
      <c r="Q5" s="120"/>
      <c r="R5" s="120"/>
      <c r="S5" s="120"/>
    </row>
    <row r="6" spans="2:19" ht="9" customHeight="1" thickBot="1"/>
    <row r="7" spans="2:19" ht="81" customHeight="1" thickTop="1" thickBot="1">
      <c r="B7" s="135" t="s">
        <v>75</v>
      </c>
      <c r="C7" s="136"/>
      <c r="D7" s="136"/>
      <c r="E7" s="136"/>
      <c r="F7" s="125" t="s">
        <v>50</v>
      </c>
      <c r="G7" s="126"/>
      <c r="H7" s="125" t="s">
        <v>0</v>
      </c>
      <c r="I7" s="126"/>
      <c r="J7" s="125" t="s">
        <v>1</v>
      </c>
      <c r="K7" s="126"/>
      <c r="L7" s="48" t="s">
        <v>41</v>
      </c>
      <c r="M7" s="48" t="s">
        <v>42</v>
      </c>
      <c r="N7" s="125" t="s">
        <v>39</v>
      </c>
      <c r="O7" s="126"/>
      <c r="P7" s="125" t="s">
        <v>40</v>
      </c>
      <c r="Q7" s="126"/>
      <c r="R7" s="173" t="s">
        <v>43</v>
      </c>
      <c r="S7" s="174"/>
    </row>
    <row r="8" spans="2:19" ht="21.75">
      <c r="B8" s="121" t="s">
        <v>2</v>
      </c>
      <c r="C8" s="122"/>
      <c r="D8" s="122"/>
      <c r="E8" s="122"/>
      <c r="F8" s="127"/>
      <c r="G8" s="128"/>
      <c r="H8" s="159" t="s">
        <v>3</v>
      </c>
      <c r="I8" s="160"/>
      <c r="J8" s="127"/>
      <c r="K8" s="128"/>
      <c r="L8" s="47">
        <v>3.1363560444780001</v>
      </c>
      <c r="M8" s="16" t="s">
        <v>36</v>
      </c>
      <c r="N8" s="163">
        <f t="shared" ref="N8:N12" si="0">F8/100*J8*L8</f>
        <v>0</v>
      </c>
      <c r="O8" s="164"/>
      <c r="P8" s="171">
        <f t="shared" ref="P8:P21" si="1">N8/1000</f>
        <v>0</v>
      </c>
      <c r="Q8" s="172"/>
      <c r="R8" s="175">
        <f>P8*Faktoren!G$10</f>
        <v>0</v>
      </c>
      <c r="S8" s="176"/>
    </row>
    <row r="9" spans="2:19" ht="21.75">
      <c r="B9" s="121" t="s">
        <v>4</v>
      </c>
      <c r="C9" s="122"/>
      <c r="D9" s="122"/>
      <c r="E9" s="122"/>
      <c r="F9" s="129"/>
      <c r="G9" s="130"/>
      <c r="H9" s="157" t="s">
        <v>3</v>
      </c>
      <c r="I9" s="158"/>
      <c r="J9" s="129"/>
      <c r="K9" s="130"/>
      <c r="L9" s="13">
        <v>2.8979881283340001</v>
      </c>
      <c r="M9" s="15" t="s">
        <v>36</v>
      </c>
      <c r="N9" s="131">
        <f t="shared" si="0"/>
        <v>0</v>
      </c>
      <c r="O9" s="132"/>
      <c r="P9" s="133">
        <f t="shared" si="1"/>
        <v>0</v>
      </c>
      <c r="Q9" s="134"/>
      <c r="R9" s="165">
        <f>P9*Faktoren!G$10</f>
        <v>0</v>
      </c>
      <c r="S9" s="166"/>
    </row>
    <row r="10" spans="2:19" ht="21.75">
      <c r="B10" s="121" t="s">
        <v>5</v>
      </c>
      <c r="C10" s="122"/>
      <c r="D10" s="122"/>
      <c r="E10" s="122"/>
      <c r="F10" s="129"/>
      <c r="G10" s="130"/>
      <c r="H10" s="157" t="s">
        <v>6</v>
      </c>
      <c r="I10" s="158"/>
      <c r="J10" s="129"/>
      <c r="K10" s="130"/>
      <c r="L10" s="13">
        <v>2.0450629711460002</v>
      </c>
      <c r="M10" s="15" t="s">
        <v>37</v>
      </c>
      <c r="N10" s="131">
        <f t="shared" si="0"/>
        <v>0</v>
      </c>
      <c r="O10" s="132"/>
      <c r="P10" s="133">
        <f t="shared" si="1"/>
        <v>0</v>
      </c>
      <c r="Q10" s="134"/>
      <c r="R10" s="165">
        <f>P10*Faktoren!G$10</f>
        <v>0</v>
      </c>
      <c r="S10" s="166"/>
    </row>
    <row r="11" spans="2:19" ht="21.75">
      <c r="B11" s="121" t="s">
        <v>7</v>
      </c>
      <c r="C11" s="122"/>
      <c r="D11" s="122"/>
      <c r="E11" s="122"/>
      <c r="F11" s="129"/>
      <c r="G11" s="130"/>
      <c r="H11" s="157" t="s">
        <v>6</v>
      </c>
      <c r="I11" s="158"/>
      <c r="J11" s="129"/>
      <c r="K11" s="130"/>
      <c r="L11" s="13">
        <v>3.7074516343929997</v>
      </c>
      <c r="M11" s="15" t="s">
        <v>37</v>
      </c>
      <c r="N11" s="131">
        <f t="shared" si="0"/>
        <v>0</v>
      </c>
      <c r="O11" s="132"/>
      <c r="P11" s="133">
        <f t="shared" si="1"/>
        <v>0</v>
      </c>
      <c r="Q11" s="134"/>
      <c r="R11" s="165">
        <f>P11*Faktoren!G$10</f>
        <v>0</v>
      </c>
      <c r="S11" s="166"/>
    </row>
    <row r="12" spans="2:19" ht="21.75">
      <c r="B12" s="121" t="s">
        <v>8</v>
      </c>
      <c r="C12" s="122"/>
      <c r="D12" s="122"/>
      <c r="E12" s="122"/>
      <c r="F12" s="129"/>
      <c r="G12" s="130"/>
      <c r="H12" s="157" t="s">
        <v>9</v>
      </c>
      <c r="I12" s="158"/>
      <c r="J12" s="129"/>
      <c r="K12" s="130"/>
      <c r="L12" s="13">
        <v>0.04</v>
      </c>
      <c r="M12" s="15" t="s">
        <v>38</v>
      </c>
      <c r="N12" s="131">
        <f t="shared" si="0"/>
        <v>0</v>
      </c>
      <c r="O12" s="132"/>
      <c r="P12" s="133">
        <f t="shared" si="1"/>
        <v>0</v>
      </c>
      <c r="Q12" s="134"/>
      <c r="R12" s="165">
        <f>P12*Faktoren!G$10</f>
        <v>0</v>
      </c>
      <c r="S12" s="166"/>
    </row>
    <row r="13" spans="2:19" ht="21.75">
      <c r="B13" s="121" t="s">
        <v>10</v>
      </c>
      <c r="C13" s="122"/>
      <c r="D13" s="122"/>
      <c r="E13" s="122"/>
      <c r="F13" s="129"/>
      <c r="G13" s="130"/>
      <c r="H13" s="157" t="s">
        <v>9</v>
      </c>
      <c r="I13" s="158"/>
      <c r="J13" s="129"/>
      <c r="K13" s="130"/>
      <c r="L13" s="13">
        <v>0.54400000000000004</v>
      </c>
      <c r="M13" s="15" t="s">
        <v>38</v>
      </c>
      <c r="N13" s="131">
        <f>F13/100*J13*L13</f>
        <v>0</v>
      </c>
      <c r="O13" s="132"/>
      <c r="P13" s="133">
        <f t="shared" si="1"/>
        <v>0</v>
      </c>
      <c r="Q13" s="134"/>
      <c r="R13" s="165">
        <f>P13*Faktoren!G$10</f>
        <v>0</v>
      </c>
      <c r="S13" s="166"/>
    </row>
    <row r="14" spans="2:19" ht="18.75">
      <c r="B14" s="121" t="s">
        <v>11</v>
      </c>
      <c r="C14" s="122"/>
      <c r="D14" s="122"/>
      <c r="E14" s="122"/>
      <c r="F14" s="123"/>
      <c r="G14" s="124"/>
      <c r="H14" s="161" t="s">
        <v>35</v>
      </c>
      <c r="I14" s="162"/>
      <c r="J14" s="129"/>
      <c r="K14" s="130"/>
      <c r="L14" s="13">
        <v>9.9999999999999995E-21</v>
      </c>
      <c r="M14" s="16" t="s">
        <v>14</v>
      </c>
      <c r="N14" s="131">
        <f>IF(J14&gt;0,L14,0)</f>
        <v>0</v>
      </c>
      <c r="O14" s="132"/>
      <c r="P14" s="133">
        <f t="shared" si="1"/>
        <v>0</v>
      </c>
      <c r="Q14" s="134"/>
      <c r="R14" s="165">
        <f>P14*Faktoren!G$10</f>
        <v>0</v>
      </c>
      <c r="S14" s="166"/>
    </row>
    <row r="15" spans="2:19" ht="21.75">
      <c r="B15" s="121" t="s">
        <v>12</v>
      </c>
      <c r="C15" s="122"/>
      <c r="D15" s="122"/>
      <c r="E15" s="122"/>
      <c r="F15" s="129"/>
      <c r="G15" s="130"/>
      <c r="H15" s="157" t="s">
        <v>9</v>
      </c>
      <c r="I15" s="158"/>
      <c r="J15" s="129"/>
      <c r="K15" s="130"/>
      <c r="L15" s="13">
        <v>0.04</v>
      </c>
      <c r="M15" s="15" t="s">
        <v>38</v>
      </c>
      <c r="N15" s="131">
        <f>F15/100*J15*L15</f>
        <v>0</v>
      </c>
      <c r="O15" s="132"/>
      <c r="P15" s="133">
        <f t="shared" si="1"/>
        <v>0</v>
      </c>
      <c r="Q15" s="134"/>
      <c r="R15" s="165">
        <f>P15*Faktoren!G$10</f>
        <v>0</v>
      </c>
      <c r="S15" s="166"/>
    </row>
    <row r="16" spans="2:19" ht="21.75">
      <c r="B16" s="121" t="s">
        <v>13</v>
      </c>
      <c r="C16" s="122"/>
      <c r="D16" s="122"/>
      <c r="E16" s="122"/>
      <c r="F16" s="129"/>
      <c r="G16" s="130"/>
      <c r="H16" s="157" t="s">
        <v>9</v>
      </c>
      <c r="I16" s="158"/>
      <c r="J16" s="129"/>
      <c r="K16" s="130"/>
      <c r="L16" s="13">
        <v>0.54400000000000004</v>
      </c>
      <c r="M16" s="15" t="s">
        <v>38</v>
      </c>
      <c r="N16" s="131">
        <f>F16/100*J16*L16</f>
        <v>0</v>
      </c>
      <c r="O16" s="132"/>
      <c r="P16" s="133">
        <f t="shared" si="1"/>
        <v>0</v>
      </c>
      <c r="Q16" s="134"/>
      <c r="R16" s="165">
        <f>P16*Faktoren!G$10</f>
        <v>0</v>
      </c>
      <c r="S16" s="166"/>
    </row>
    <row r="17" spans="2:19" ht="18.75">
      <c r="B17" s="121" t="s">
        <v>15</v>
      </c>
      <c r="C17" s="122"/>
      <c r="D17" s="122"/>
      <c r="E17" s="122"/>
      <c r="F17" s="149"/>
      <c r="G17" s="150"/>
      <c r="H17" s="157" t="s">
        <v>35</v>
      </c>
      <c r="I17" s="158"/>
      <c r="J17" s="129"/>
      <c r="K17" s="130"/>
      <c r="L17" s="13">
        <v>2.9000000000000001E-2</v>
      </c>
      <c r="M17" s="16" t="s">
        <v>14</v>
      </c>
      <c r="N17" s="131">
        <f>J17*L17</f>
        <v>0</v>
      </c>
      <c r="O17" s="132"/>
      <c r="P17" s="133">
        <f t="shared" si="1"/>
        <v>0</v>
      </c>
      <c r="Q17" s="134"/>
      <c r="R17" s="165">
        <f>P17*Faktoren!G$10</f>
        <v>0</v>
      </c>
      <c r="S17" s="166"/>
    </row>
    <row r="18" spans="2:19" ht="18.75">
      <c r="B18" s="121" t="s">
        <v>16</v>
      </c>
      <c r="C18" s="122"/>
      <c r="D18" s="122"/>
      <c r="E18" s="122"/>
      <c r="F18" s="151"/>
      <c r="G18" s="152"/>
      <c r="H18" s="157" t="s">
        <v>35</v>
      </c>
      <c r="I18" s="158"/>
      <c r="J18" s="129"/>
      <c r="K18" s="130"/>
      <c r="L18" s="13">
        <v>5.5E-2</v>
      </c>
      <c r="M18" s="16" t="s">
        <v>14</v>
      </c>
      <c r="N18" s="131">
        <f t="shared" ref="N18:N20" si="2">J18*L18</f>
        <v>0</v>
      </c>
      <c r="O18" s="132"/>
      <c r="P18" s="133">
        <f t="shared" si="1"/>
        <v>0</v>
      </c>
      <c r="Q18" s="134"/>
      <c r="R18" s="165">
        <f>P18*Faktoren!G$10</f>
        <v>0</v>
      </c>
      <c r="S18" s="166"/>
    </row>
    <row r="19" spans="2:19" ht="18.75">
      <c r="B19" s="121" t="s">
        <v>17</v>
      </c>
      <c r="C19" s="122"/>
      <c r="D19" s="122"/>
      <c r="E19" s="122"/>
      <c r="F19" s="151"/>
      <c r="G19" s="152"/>
      <c r="H19" s="157" t="s">
        <v>35</v>
      </c>
      <c r="I19" s="158"/>
      <c r="J19" s="129"/>
      <c r="K19" s="130"/>
      <c r="L19" s="13">
        <v>0.08</v>
      </c>
      <c r="M19" s="16" t="s">
        <v>14</v>
      </c>
      <c r="N19" s="131">
        <f t="shared" si="2"/>
        <v>0</v>
      </c>
      <c r="O19" s="132"/>
      <c r="P19" s="133">
        <f t="shared" si="1"/>
        <v>0</v>
      </c>
      <c r="Q19" s="134"/>
      <c r="R19" s="165">
        <f>P19*Faktoren!G$10</f>
        <v>0</v>
      </c>
      <c r="S19" s="166"/>
    </row>
    <row r="20" spans="2:19" ht="18.75">
      <c r="B20" s="121" t="s">
        <v>18</v>
      </c>
      <c r="C20" s="122"/>
      <c r="D20" s="122"/>
      <c r="E20" s="122"/>
      <c r="F20" s="151"/>
      <c r="G20" s="152"/>
      <c r="H20" s="157" t="s">
        <v>35</v>
      </c>
      <c r="I20" s="158"/>
      <c r="J20" s="129"/>
      <c r="K20" s="130"/>
      <c r="L20" s="13">
        <v>5.5E-2</v>
      </c>
      <c r="M20" s="16" t="s">
        <v>14</v>
      </c>
      <c r="N20" s="131">
        <f t="shared" si="2"/>
        <v>0</v>
      </c>
      <c r="O20" s="132"/>
      <c r="P20" s="133">
        <f t="shared" si="1"/>
        <v>0</v>
      </c>
      <c r="Q20" s="134"/>
      <c r="R20" s="165">
        <f>P20*Faktoren!G$10</f>
        <v>0</v>
      </c>
      <c r="S20" s="166"/>
    </row>
    <row r="21" spans="2:19" ht="19.5" thickBot="1">
      <c r="B21" s="121" t="s">
        <v>19</v>
      </c>
      <c r="C21" s="122"/>
      <c r="D21" s="122"/>
      <c r="E21" s="122"/>
      <c r="F21" s="153"/>
      <c r="G21" s="154"/>
      <c r="H21" s="137" t="s">
        <v>35</v>
      </c>
      <c r="I21" s="138"/>
      <c r="J21" s="139"/>
      <c r="K21" s="140"/>
      <c r="L21" s="14">
        <v>2.9000000000000001E-2</v>
      </c>
      <c r="M21" s="17" t="s">
        <v>14</v>
      </c>
      <c r="N21" s="131">
        <f>J21*L21</f>
        <v>0</v>
      </c>
      <c r="O21" s="132"/>
      <c r="P21" s="133">
        <f t="shared" si="1"/>
        <v>0</v>
      </c>
      <c r="Q21" s="134"/>
      <c r="R21" s="167">
        <f>P21*Faktoren!G$10</f>
        <v>0</v>
      </c>
      <c r="S21" s="168"/>
    </row>
    <row r="22" spans="2:19" ht="24" thickBot="1">
      <c r="B22" s="155" t="s">
        <v>30</v>
      </c>
      <c r="C22" s="156"/>
      <c r="D22" s="156"/>
      <c r="E22" s="156"/>
      <c r="F22" s="18"/>
      <c r="G22" s="19"/>
      <c r="H22" s="19"/>
      <c r="I22" s="19"/>
      <c r="J22" s="19"/>
      <c r="K22" s="19"/>
      <c r="L22" s="19"/>
      <c r="M22" s="20"/>
      <c r="N22" s="184">
        <f>SUM(N8:N21)</f>
        <v>0</v>
      </c>
      <c r="O22" s="185"/>
      <c r="P22" s="182">
        <f>SUM(P8:P21)</f>
        <v>0</v>
      </c>
      <c r="Q22" s="183"/>
      <c r="R22" s="169">
        <f>SUM(R8:R21)</f>
        <v>0</v>
      </c>
      <c r="S22" s="170"/>
    </row>
    <row r="23" spans="2:19" ht="11.1" customHeight="1" thickTop="1" thickBot="1"/>
    <row r="24" spans="2:19" ht="21.95" customHeight="1">
      <c r="B24" s="179" t="s">
        <v>20</v>
      </c>
      <c r="C24" s="180"/>
      <c r="D24" s="180"/>
      <c r="E24" s="180"/>
      <c r="F24" s="180"/>
      <c r="G24" s="180"/>
      <c r="H24" s="180"/>
      <c r="I24" s="180"/>
      <c r="J24" s="180"/>
      <c r="K24" s="180"/>
      <c r="L24" s="180"/>
      <c r="M24" s="180"/>
      <c r="N24" s="180"/>
      <c r="O24" s="180"/>
      <c r="P24" s="180"/>
      <c r="Q24" s="181"/>
    </row>
    <row r="25" spans="2:19" s="50" customFormat="1" ht="29.1" customHeight="1" thickBot="1">
      <c r="B25" s="145" t="s">
        <v>110</v>
      </c>
      <c r="C25" s="141"/>
      <c r="D25" s="141"/>
      <c r="E25" s="141"/>
      <c r="F25" s="141" t="s">
        <v>4</v>
      </c>
      <c r="G25" s="141"/>
      <c r="H25" s="141"/>
      <c r="I25" s="141"/>
      <c r="J25" s="141" t="s">
        <v>8</v>
      </c>
      <c r="K25" s="141"/>
      <c r="L25" s="141"/>
      <c r="M25" s="141"/>
      <c r="N25" s="141" t="s">
        <v>10</v>
      </c>
      <c r="O25" s="141"/>
      <c r="P25" s="141"/>
      <c r="Q25" s="142"/>
    </row>
    <row r="26" spans="2:19" ht="53.1" customHeight="1">
      <c r="B26" s="146" t="s">
        <v>49</v>
      </c>
      <c r="C26" s="147"/>
      <c r="D26" s="147" t="s">
        <v>0</v>
      </c>
      <c r="E26" s="148"/>
      <c r="F26" s="143" t="s">
        <v>49</v>
      </c>
      <c r="G26" s="144"/>
      <c r="H26" s="147" t="s">
        <v>0</v>
      </c>
      <c r="I26" s="148"/>
      <c r="J26" s="177" t="s">
        <v>49</v>
      </c>
      <c r="K26" s="144"/>
      <c r="L26" s="147" t="s">
        <v>0</v>
      </c>
      <c r="M26" s="148"/>
      <c r="N26" s="177" t="s">
        <v>49</v>
      </c>
      <c r="O26" s="144"/>
      <c r="P26" s="144" t="s">
        <v>0</v>
      </c>
      <c r="Q26" s="178"/>
    </row>
    <row r="27" spans="2:19" ht="19.5" thickBot="1">
      <c r="B27" s="191">
        <v>7.07</v>
      </c>
      <c r="C27" s="192"/>
      <c r="D27" s="188" t="s">
        <v>3</v>
      </c>
      <c r="E27" s="189"/>
      <c r="F27" s="192">
        <v>7.67</v>
      </c>
      <c r="G27" s="192"/>
      <c r="H27" s="188" t="s">
        <v>3</v>
      </c>
      <c r="I27" s="189"/>
      <c r="J27" s="192">
        <v>20.190000000000001</v>
      </c>
      <c r="K27" s="192"/>
      <c r="L27" s="188" t="s">
        <v>9</v>
      </c>
      <c r="M27" s="189"/>
      <c r="N27" s="192">
        <v>20.190000000000001</v>
      </c>
      <c r="O27" s="192"/>
      <c r="P27" s="188" t="s">
        <v>9</v>
      </c>
      <c r="Q27" s="190"/>
    </row>
    <row r="28" spans="2:19" ht="9" customHeight="1" thickTop="1"/>
    <row r="29" spans="2:19" ht="48" customHeight="1">
      <c r="B29" s="186" t="s">
        <v>109</v>
      </c>
      <c r="C29" s="187"/>
      <c r="D29" s="187"/>
      <c r="E29" s="187"/>
      <c r="F29" s="187"/>
      <c r="G29" s="187"/>
      <c r="H29" s="187"/>
      <c r="I29" s="187"/>
      <c r="J29" s="187"/>
      <c r="K29" s="187"/>
      <c r="L29" s="187"/>
      <c r="M29" s="187"/>
      <c r="N29" s="187"/>
      <c r="O29" s="187"/>
      <c r="P29" s="187"/>
      <c r="Q29" s="187"/>
      <c r="R29" s="187"/>
      <c r="S29" s="187"/>
    </row>
    <row r="30" spans="2:19" ht="60" customHeight="1">
      <c r="B30" s="118" t="s">
        <v>104</v>
      </c>
      <c r="C30" s="118"/>
      <c r="D30" s="118"/>
      <c r="E30" s="118"/>
      <c r="F30" s="118"/>
      <c r="G30" s="118"/>
      <c r="H30" s="118"/>
      <c r="I30" s="118"/>
      <c r="J30" s="118"/>
      <c r="K30" s="118"/>
      <c r="L30" s="118"/>
      <c r="M30" s="118"/>
      <c r="N30" s="118"/>
      <c r="O30" s="118"/>
      <c r="P30" s="118"/>
      <c r="Q30" s="118"/>
      <c r="R30" s="118"/>
      <c r="S30" s="118"/>
    </row>
    <row r="31" spans="2:19"/>
    <row r="32" spans="2:19" s="46" customFormat="1" ht="15.75" thickBot="1"/>
    <row r="36"/>
  </sheetData>
  <sheetProtection algorithmName="SHA-512" hashValue="a01+X57HE3j172yjHaXE00o+K5as/uP+XmbwLc7qFCfPXR2GaFbXX4swu8w7zSR+xeigkgQFOQeMfW02/AYBXQ==" saltValue="K8O8Bius4Po+6f4beqqSIw==" spinCount="100000" sheet="1" objects="1" scenarios="1" selectLockedCells="1"/>
  <mergeCells count="134">
    <mergeCell ref="B29:S29"/>
    <mergeCell ref="D27:E27"/>
    <mergeCell ref="H27:I27"/>
    <mergeCell ref="L27:M27"/>
    <mergeCell ref="P27:Q27"/>
    <mergeCell ref="B27:C27"/>
    <mergeCell ref="F27:G27"/>
    <mergeCell ref="J27:K27"/>
    <mergeCell ref="N27:O27"/>
    <mergeCell ref="F25:I25"/>
    <mergeCell ref="J26:K26"/>
    <mergeCell ref="L26:M26"/>
    <mergeCell ref="N26:O26"/>
    <mergeCell ref="P26:Q26"/>
    <mergeCell ref="B24:Q24"/>
    <mergeCell ref="P21:Q21"/>
    <mergeCell ref="P22:Q22"/>
    <mergeCell ref="P13:Q13"/>
    <mergeCell ref="P14:Q14"/>
    <mergeCell ref="P15:Q15"/>
    <mergeCell ref="P16:Q16"/>
    <mergeCell ref="P17:Q17"/>
    <mergeCell ref="N18:O18"/>
    <mergeCell ref="N19:O19"/>
    <mergeCell ref="N20:O20"/>
    <mergeCell ref="N21:O21"/>
    <mergeCell ref="N22:O22"/>
    <mergeCell ref="N13:O13"/>
    <mergeCell ref="N14:O14"/>
    <mergeCell ref="N15:O15"/>
    <mergeCell ref="J18:K18"/>
    <mergeCell ref="J19:K19"/>
    <mergeCell ref="J20:K20"/>
    <mergeCell ref="R20:S20"/>
    <mergeCell ref="R21:S21"/>
    <mergeCell ref="R22:S22"/>
    <mergeCell ref="P7:Q7"/>
    <mergeCell ref="P8:Q8"/>
    <mergeCell ref="P9:Q9"/>
    <mergeCell ref="P10:Q10"/>
    <mergeCell ref="P11:Q11"/>
    <mergeCell ref="P12:Q12"/>
    <mergeCell ref="R15:S15"/>
    <mergeCell ref="R16:S16"/>
    <mergeCell ref="R17:S17"/>
    <mergeCell ref="R18:S18"/>
    <mergeCell ref="R19:S19"/>
    <mergeCell ref="R7:S7"/>
    <mergeCell ref="R8:S8"/>
    <mergeCell ref="R9:S9"/>
    <mergeCell ref="R10:S10"/>
    <mergeCell ref="R11:S11"/>
    <mergeCell ref="R12:S12"/>
    <mergeCell ref="R13:S13"/>
    <mergeCell ref="R14:S14"/>
    <mergeCell ref="P18:Q18"/>
    <mergeCell ref="P20:Q20"/>
    <mergeCell ref="H16:I16"/>
    <mergeCell ref="H17:I17"/>
    <mergeCell ref="H18:I18"/>
    <mergeCell ref="H19:I19"/>
    <mergeCell ref="H20:I20"/>
    <mergeCell ref="J16:K16"/>
    <mergeCell ref="N16:O16"/>
    <mergeCell ref="N17:O17"/>
    <mergeCell ref="H7:I7"/>
    <mergeCell ref="H8:I8"/>
    <mergeCell ref="H9:I9"/>
    <mergeCell ref="H10:I10"/>
    <mergeCell ref="H11:I11"/>
    <mergeCell ref="H12:I12"/>
    <mergeCell ref="H13:I13"/>
    <mergeCell ref="H14:I14"/>
    <mergeCell ref="H15:I15"/>
    <mergeCell ref="N7:O7"/>
    <mergeCell ref="N8:O8"/>
    <mergeCell ref="J15:K15"/>
    <mergeCell ref="B16:E16"/>
    <mergeCell ref="F12:G12"/>
    <mergeCell ref="F13:G13"/>
    <mergeCell ref="H21:I21"/>
    <mergeCell ref="J21:K21"/>
    <mergeCell ref="J25:M25"/>
    <mergeCell ref="N25:Q25"/>
    <mergeCell ref="F26:G26"/>
    <mergeCell ref="B25:E25"/>
    <mergeCell ref="B26:C26"/>
    <mergeCell ref="D26:E26"/>
    <mergeCell ref="F17:G17"/>
    <mergeCell ref="F18:G18"/>
    <mergeCell ref="F19:G19"/>
    <mergeCell ref="F20:G20"/>
    <mergeCell ref="F21:G21"/>
    <mergeCell ref="B18:E18"/>
    <mergeCell ref="B19:E19"/>
    <mergeCell ref="B20:E20"/>
    <mergeCell ref="B21:E21"/>
    <mergeCell ref="B22:E22"/>
    <mergeCell ref="B17:E17"/>
    <mergeCell ref="H26:I26"/>
    <mergeCell ref="J17:K17"/>
    <mergeCell ref="B7:E7"/>
    <mergeCell ref="F7:G7"/>
    <mergeCell ref="F8:G8"/>
    <mergeCell ref="F9:G9"/>
    <mergeCell ref="F10:G10"/>
    <mergeCell ref="F11:G11"/>
    <mergeCell ref="B13:E13"/>
    <mergeCell ref="B14:E14"/>
    <mergeCell ref="B15:E15"/>
    <mergeCell ref="B2:S2"/>
    <mergeCell ref="B30:S30"/>
    <mergeCell ref="B3:S5"/>
    <mergeCell ref="B8:E8"/>
    <mergeCell ref="B9:E9"/>
    <mergeCell ref="B10:E10"/>
    <mergeCell ref="B11:E11"/>
    <mergeCell ref="B12:E12"/>
    <mergeCell ref="F14:G14"/>
    <mergeCell ref="J7:K7"/>
    <mergeCell ref="J8:K8"/>
    <mergeCell ref="J9:K9"/>
    <mergeCell ref="J10:K10"/>
    <mergeCell ref="J11:K11"/>
    <mergeCell ref="J12:K12"/>
    <mergeCell ref="J13:K13"/>
    <mergeCell ref="J14:K14"/>
    <mergeCell ref="N9:O9"/>
    <mergeCell ref="N10:O10"/>
    <mergeCell ref="N11:O11"/>
    <mergeCell ref="N12:O12"/>
    <mergeCell ref="P19:Q19"/>
    <mergeCell ref="F15:G15"/>
    <mergeCell ref="F16:G16"/>
  </mergeCells>
  <hyperlinks>
    <hyperlink ref="B29:S29" r:id="rId1" display="  Quelle des Rechenblatts:  CO2-Fahrten- &amp; Homeofficerechner  Version 1.1    /  Energieagentur Rheinland Pfalz      /        https://www.energieagentur.rlp.de/info/rechner/co2-fahrten-homeoffice-rechner" xr:uid="{00000000-0004-0000-0200-000000000000}"/>
  </hyperlinks>
  <pageMargins left="0.7" right="0.7" top="0.78740157499999996" bottom="0.78740157499999996" header="0.3" footer="0.3"/>
  <pageSetup paperSize="9" orientation="portrait" horizontalDpi="0" verticalDpi="0"/>
  <ignoredErrors>
    <ignoredError sqref="N8:Q12 O21:Q21 O17:Q17 P18:Q18 N15:Q16 O13:Q13 P19:Q20 O14:Q14"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30"/>
  <sheetViews>
    <sheetView showGridLines="0" showRowColHeaders="0" topLeftCell="B8" zoomScale="85" zoomScaleNormal="85" workbookViewId="0">
      <selection activeCell="F12" sqref="F12:O12"/>
    </sheetView>
  </sheetViews>
  <sheetFormatPr defaultColWidth="0" defaultRowHeight="15" zeroHeight="1"/>
  <cols>
    <col min="1" max="1" width="10.76171875" style="7" hidden="1" customWidth="1"/>
    <col min="2" max="2" width="8.33984375" style="7" customWidth="1"/>
    <col min="3" max="12" width="10.76171875" style="7" customWidth="1"/>
    <col min="13" max="13" width="12.64453125" style="7" customWidth="1"/>
    <col min="14" max="14" width="12.10546875" style="7" customWidth="1"/>
    <col min="15" max="15" width="11.02734375" style="7" bestFit="1" customWidth="1"/>
    <col min="16" max="16" width="10.35546875" style="7" customWidth="1"/>
    <col min="17" max="17" width="11.02734375" style="7" bestFit="1" customWidth="1"/>
    <col min="18" max="18" width="11.1640625" style="7" bestFit="1" customWidth="1"/>
    <col min="19" max="19" width="11.02734375" style="7" bestFit="1" customWidth="1"/>
    <col min="20" max="21" width="10.76171875" style="7" customWidth="1"/>
    <col min="22" max="22" width="0" style="7" hidden="1" customWidth="1"/>
    <col min="23" max="16384" width="10.76171875" style="7" hidden="1"/>
  </cols>
  <sheetData>
    <row r="1" spans="3:20" ht="7.15" customHeight="1"/>
    <row r="2" spans="3:20" ht="36" customHeight="1">
      <c r="C2" s="197" t="str">
        <f>IF('2. Projekt'!D5&gt;"",'2. Projekt'!D5&amp;IF('2. Projekt'!D7&gt;"","  ("&amp;'2. Projekt'!D7&amp;")",""),"")</f>
        <v/>
      </c>
      <c r="D2" s="197"/>
      <c r="E2" s="197"/>
      <c r="F2" s="197"/>
      <c r="G2" s="197"/>
      <c r="H2" s="197"/>
      <c r="I2" s="197"/>
      <c r="J2" s="197"/>
      <c r="K2" s="197"/>
      <c r="L2" s="197"/>
      <c r="M2" s="197"/>
      <c r="N2" s="197"/>
      <c r="O2" s="197"/>
      <c r="P2" s="197"/>
      <c r="Q2" s="197"/>
      <c r="R2" s="197"/>
      <c r="S2" s="197"/>
      <c r="T2" s="197"/>
    </row>
    <row r="3" spans="3:20" ht="6" customHeight="1"/>
    <row r="4" spans="3:20" s="97" customFormat="1" ht="30" customHeight="1" thickBot="1">
      <c r="C4" s="198" t="s">
        <v>76</v>
      </c>
      <c r="D4" s="199"/>
      <c r="E4" s="199"/>
      <c r="F4" s="199"/>
      <c r="G4" s="199"/>
      <c r="H4" s="199"/>
      <c r="I4" s="199"/>
      <c r="J4" s="199"/>
      <c r="K4" s="199"/>
      <c r="L4" s="199"/>
      <c r="M4" s="199"/>
      <c r="N4" s="199"/>
      <c r="O4" s="199"/>
      <c r="P4" s="199"/>
      <c r="Q4" s="199"/>
      <c r="R4" s="199"/>
      <c r="S4" s="199"/>
      <c r="T4" s="200"/>
    </row>
    <row r="5" spans="3:20" ht="9" customHeight="1"/>
    <row r="6" spans="3:20" ht="9" customHeight="1" thickBot="1">
      <c r="C6" s="201"/>
      <c r="D6" s="201"/>
      <c r="E6" s="201"/>
      <c r="F6" s="201"/>
      <c r="G6" s="196"/>
      <c r="H6" s="196"/>
      <c r="I6" s="196"/>
      <c r="J6" s="196"/>
      <c r="K6" s="196"/>
      <c r="L6" s="196"/>
      <c r="M6" s="98"/>
      <c r="N6" s="98"/>
      <c r="O6" s="196"/>
      <c r="P6" s="196"/>
      <c r="Q6" s="196"/>
      <c r="R6" s="196"/>
      <c r="S6" s="196"/>
      <c r="T6" s="196"/>
    </row>
    <row r="7" spans="3:20" ht="142.15" customHeight="1" thickTop="1" thickBot="1">
      <c r="C7" s="209" t="s">
        <v>111</v>
      </c>
      <c r="D7" s="210"/>
      <c r="E7" s="210"/>
      <c r="F7" s="210"/>
      <c r="G7" s="210"/>
      <c r="H7" s="210"/>
      <c r="I7" s="210"/>
      <c r="J7" s="210"/>
      <c r="K7" s="210"/>
      <c r="L7" s="210"/>
      <c r="M7" s="210"/>
      <c r="N7" s="210"/>
      <c r="O7" s="210"/>
      <c r="P7" s="210"/>
      <c r="Q7" s="210"/>
      <c r="R7" s="210"/>
      <c r="S7" s="210"/>
      <c r="T7" s="211"/>
    </row>
    <row r="8" spans="3:20" ht="9" customHeight="1" thickTop="1" thickBot="1">
      <c r="C8" s="201"/>
      <c r="D8" s="201"/>
      <c r="E8" s="201"/>
      <c r="F8" s="201"/>
      <c r="G8" s="196"/>
      <c r="H8" s="196"/>
      <c r="I8" s="196"/>
      <c r="J8" s="196"/>
      <c r="K8" s="196"/>
      <c r="L8" s="196"/>
      <c r="M8" s="98"/>
      <c r="N8" s="98"/>
      <c r="O8" s="196"/>
      <c r="P8" s="196"/>
      <c r="Q8" s="196"/>
      <c r="R8" s="196"/>
      <c r="S8" s="196"/>
      <c r="T8" s="196"/>
    </row>
    <row r="9" spans="3:20" ht="33" thickTop="1" thickBot="1">
      <c r="C9" s="193" t="s">
        <v>118</v>
      </c>
      <c r="D9" s="194"/>
      <c r="E9" s="194"/>
      <c r="F9" s="194"/>
      <c r="G9" s="194"/>
      <c r="H9" s="194"/>
      <c r="I9" s="194"/>
      <c r="J9" s="194"/>
      <c r="K9" s="194"/>
      <c r="L9" s="194"/>
      <c r="M9" s="194"/>
      <c r="N9" s="194"/>
      <c r="O9" s="194"/>
      <c r="P9" s="194"/>
      <c r="Q9" s="194"/>
      <c r="R9" s="194"/>
      <c r="S9" s="194"/>
      <c r="T9" s="195"/>
    </row>
    <row r="10" spans="3:20" ht="9" customHeight="1" thickTop="1">
      <c r="C10" s="201"/>
      <c r="D10" s="201"/>
      <c r="E10" s="201"/>
      <c r="F10" s="201"/>
      <c r="G10" s="196"/>
      <c r="H10" s="196"/>
      <c r="I10" s="196"/>
      <c r="J10" s="196"/>
      <c r="K10" s="196"/>
      <c r="L10" s="196"/>
      <c r="M10" s="98"/>
      <c r="N10" s="98"/>
      <c r="O10" s="196"/>
      <c r="P10" s="196"/>
      <c r="Q10" s="196"/>
      <c r="R10" s="196"/>
      <c r="S10" s="196"/>
      <c r="T10" s="196"/>
    </row>
    <row r="11" spans="3:20" ht="32.25" thickBot="1">
      <c r="C11" s="235"/>
      <c r="D11" s="236"/>
      <c r="E11" s="237"/>
      <c r="F11" s="226" t="s">
        <v>85</v>
      </c>
      <c r="G11" s="227"/>
      <c r="H11" s="227"/>
      <c r="I11" s="227"/>
      <c r="J11" s="227"/>
      <c r="K11" s="227"/>
      <c r="L11" s="227"/>
      <c r="M11" s="227"/>
      <c r="N11" s="227"/>
      <c r="O11" s="228"/>
      <c r="P11" s="213" t="s">
        <v>112</v>
      </c>
      <c r="Q11" s="214"/>
      <c r="R11" s="234" t="s">
        <v>43</v>
      </c>
      <c r="S11" s="234"/>
      <c r="T11" s="234"/>
    </row>
    <row r="12" spans="3:20" ht="23.25">
      <c r="C12" s="99" t="s">
        <v>51</v>
      </c>
      <c r="D12" s="212" t="s">
        <v>61</v>
      </c>
      <c r="E12" s="212"/>
      <c r="F12" s="225"/>
      <c r="G12" s="225"/>
      <c r="H12" s="225"/>
      <c r="I12" s="225"/>
      <c r="J12" s="225"/>
      <c r="K12" s="225"/>
      <c r="L12" s="225"/>
      <c r="M12" s="225"/>
      <c r="N12" s="225"/>
      <c r="O12" s="225"/>
      <c r="P12" s="232"/>
      <c r="Q12" s="232"/>
      <c r="R12" s="215"/>
      <c r="S12" s="215"/>
      <c r="T12" s="216"/>
    </row>
    <row r="13" spans="3:20" ht="23.25">
      <c r="C13" s="100" t="s">
        <v>52</v>
      </c>
      <c r="D13" s="202" t="s">
        <v>61</v>
      </c>
      <c r="E13" s="202"/>
      <c r="F13" s="206"/>
      <c r="G13" s="206"/>
      <c r="H13" s="206"/>
      <c r="I13" s="206"/>
      <c r="J13" s="206"/>
      <c r="K13" s="206"/>
      <c r="L13" s="206"/>
      <c r="M13" s="206"/>
      <c r="N13" s="206"/>
      <c r="O13" s="206"/>
      <c r="P13" s="205"/>
      <c r="Q13" s="205"/>
      <c r="R13" s="203"/>
      <c r="S13" s="203"/>
      <c r="T13" s="204"/>
    </row>
    <row r="14" spans="3:20" ht="23.25">
      <c r="C14" s="100" t="s">
        <v>53</v>
      </c>
      <c r="D14" s="202" t="s">
        <v>61</v>
      </c>
      <c r="E14" s="202"/>
      <c r="F14" s="206"/>
      <c r="G14" s="206"/>
      <c r="H14" s="206"/>
      <c r="I14" s="206"/>
      <c r="J14" s="206"/>
      <c r="K14" s="206"/>
      <c r="L14" s="206"/>
      <c r="M14" s="206"/>
      <c r="N14" s="206"/>
      <c r="O14" s="206"/>
      <c r="P14" s="205"/>
      <c r="Q14" s="205"/>
      <c r="R14" s="203"/>
      <c r="S14" s="203"/>
      <c r="T14" s="204"/>
    </row>
    <row r="15" spans="3:20" ht="23.25">
      <c r="C15" s="100" t="s">
        <v>54</v>
      </c>
      <c r="D15" s="202" t="s">
        <v>61</v>
      </c>
      <c r="E15" s="202"/>
      <c r="F15" s="206"/>
      <c r="G15" s="206"/>
      <c r="H15" s="206"/>
      <c r="I15" s="206"/>
      <c r="J15" s="206"/>
      <c r="K15" s="206"/>
      <c r="L15" s="206"/>
      <c r="M15" s="206"/>
      <c r="N15" s="206"/>
      <c r="O15" s="206"/>
      <c r="P15" s="205"/>
      <c r="Q15" s="205"/>
      <c r="R15" s="203"/>
      <c r="S15" s="203"/>
      <c r="T15" s="204"/>
    </row>
    <row r="16" spans="3:20" ht="24" thickBot="1">
      <c r="C16" s="100" t="s">
        <v>55</v>
      </c>
      <c r="D16" s="202" t="s">
        <v>61</v>
      </c>
      <c r="E16" s="202"/>
      <c r="F16" s="206"/>
      <c r="G16" s="206"/>
      <c r="H16" s="206"/>
      <c r="I16" s="206"/>
      <c r="J16" s="206"/>
      <c r="K16" s="206"/>
      <c r="L16" s="206"/>
      <c r="M16" s="206"/>
      <c r="N16" s="206"/>
      <c r="O16" s="206"/>
      <c r="P16" s="205"/>
      <c r="Q16" s="205"/>
      <c r="R16" s="203"/>
      <c r="S16" s="203"/>
      <c r="T16" s="204"/>
    </row>
    <row r="17" spans="3:20" ht="23.25" hidden="1">
      <c r="C17" s="100" t="s">
        <v>56</v>
      </c>
      <c r="D17" s="202" t="s">
        <v>61</v>
      </c>
      <c r="E17" s="202"/>
      <c r="F17" s="207"/>
      <c r="G17" s="207"/>
      <c r="H17" s="207"/>
      <c r="I17" s="207"/>
      <c r="J17" s="207"/>
      <c r="K17" s="207"/>
      <c r="L17" s="207"/>
      <c r="M17" s="207"/>
      <c r="N17" s="207"/>
      <c r="O17" s="207"/>
      <c r="P17" s="208"/>
      <c r="Q17" s="208"/>
      <c r="R17" s="219"/>
      <c r="S17" s="219"/>
      <c r="T17" s="220"/>
    </row>
    <row r="18" spans="3:20" ht="23.25" hidden="1">
      <c r="C18" s="100" t="s">
        <v>57</v>
      </c>
      <c r="D18" s="202" t="s">
        <v>61</v>
      </c>
      <c r="E18" s="202"/>
      <c r="F18" s="207"/>
      <c r="G18" s="207"/>
      <c r="H18" s="207"/>
      <c r="I18" s="207"/>
      <c r="J18" s="207"/>
      <c r="K18" s="207"/>
      <c r="L18" s="207"/>
      <c r="M18" s="207"/>
      <c r="N18" s="207"/>
      <c r="O18" s="207"/>
      <c r="P18" s="208"/>
      <c r="Q18" s="208"/>
      <c r="R18" s="219"/>
      <c r="S18" s="219"/>
      <c r="T18" s="220"/>
    </row>
    <row r="19" spans="3:20" ht="23.25" hidden="1">
      <c r="C19" s="100" t="s">
        <v>58</v>
      </c>
      <c r="D19" s="202" t="s">
        <v>61</v>
      </c>
      <c r="E19" s="202"/>
      <c r="F19" s="207"/>
      <c r="G19" s="207"/>
      <c r="H19" s="207"/>
      <c r="I19" s="207"/>
      <c r="J19" s="207"/>
      <c r="K19" s="207"/>
      <c r="L19" s="207"/>
      <c r="M19" s="207"/>
      <c r="N19" s="207"/>
      <c r="O19" s="207"/>
      <c r="P19" s="208"/>
      <c r="Q19" s="208"/>
      <c r="R19" s="219"/>
      <c r="S19" s="219"/>
      <c r="T19" s="220"/>
    </row>
    <row r="20" spans="3:20" ht="23.25" hidden="1">
      <c r="C20" s="100" t="s">
        <v>59</v>
      </c>
      <c r="D20" s="202" t="s">
        <v>61</v>
      </c>
      <c r="E20" s="202"/>
      <c r="F20" s="207"/>
      <c r="G20" s="207"/>
      <c r="H20" s="207"/>
      <c r="I20" s="207"/>
      <c r="J20" s="207"/>
      <c r="K20" s="207"/>
      <c r="L20" s="207"/>
      <c r="M20" s="207"/>
      <c r="N20" s="207"/>
      <c r="O20" s="207"/>
      <c r="P20" s="208"/>
      <c r="Q20" s="208"/>
      <c r="R20" s="219"/>
      <c r="S20" s="219"/>
      <c r="T20" s="220"/>
    </row>
    <row r="21" spans="3:20" ht="24" hidden="1" thickBot="1">
      <c r="C21" s="101" t="s">
        <v>60</v>
      </c>
      <c r="D21" s="233" t="s">
        <v>61</v>
      </c>
      <c r="E21" s="233"/>
      <c r="F21" s="221"/>
      <c r="G21" s="221"/>
      <c r="H21" s="221"/>
      <c r="I21" s="221"/>
      <c r="J21" s="221"/>
      <c r="K21" s="221"/>
      <c r="L21" s="221"/>
      <c r="M21" s="221"/>
      <c r="N21" s="221"/>
      <c r="O21" s="221"/>
      <c r="P21" s="222"/>
      <c r="Q21" s="222"/>
      <c r="R21" s="217"/>
      <c r="S21" s="217"/>
      <c r="T21" s="218"/>
    </row>
    <row r="22" spans="3:20" s="102" customFormat="1" ht="32.1" customHeight="1" thickTop="1" thickBot="1">
      <c r="C22" s="229" t="s">
        <v>62</v>
      </c>
      <c r="D22" s="230"/>
      <c r="E22" s="230"/>
      <c r="F22" s="230"/>
      <c r="G22" s="230"/>
      <c r="H22" s="230"/>
      <c r="I22" s="230"/>
      <c r="J22" s="230"/>
      <c r="K22" s="230"/>
      <c r="L22" s="230"/>
      <c r="M22" s="230"/>
      <c r="N22" s="230"/>
      <c r="O22" s="230"/>
      <c r="P22" s="231">
        <f>SUM(P12:P21)</f>
        <v>0</v>
      </c>
      <c r="Q22" s="231"/>
      <c r="R22" s="223">
        <f>Faktoren!$G$10/1000*P22</f>
        <v>0</v>
      </c>
      <c r="S22" s="223"/>
      <c r="T22" s="224"/>
    </row>
    <row r="23" spans="3:20" ht="9.9499999999999993" customHeight="1" thickTop="1"/>
    <row r="24" spans="3:20"/>
    <row r="25" spans="3:20"/>
    <row r="26" spans="3:20"/>
    <row r="28" spans="3:20"/>
    <row r="29" spans="3:20"/>
    <row r="30" spans="3:20"/>
  </sheetData>
  <sheetProtection algorithmName="SHA-512" hashValue="YCZmsQp2nhFbquV1jMhmSzedrvXVq0gKIuVLoDoyO88znLkIGfiqNIKUxqCsobLxhrpRux4eI2MW3vCjudZOqg==" saltValue="jvmB8n3Y6eUgIzg116EHgg==" spinCount="100000" sheet="1" objects="1" scenarios="1" selectLockedCells="1"/>
  <mergeCells count="72">
    <mergeCell ref="R22:T22"/>
    <mergeCell ref="F12:O12"/>
    <mergeCell ref="F11:O11"/>
    <mergeCell ref="C22:O22"/>
    <mergeCell ref="P22:Q22"/>
    <mergeCell ref="P12:Q12"/>
    <mergeCell ref="F13:O13"/>
    <mergeCell ref="P13:Q13"/>
    <mergeCell ref="F14:O14"/>
    <mergeCell ref="D18:E18"/>
    <mergeCell ref="D19:E19"/>
    <mergeCell ref="D20:E20"/>
    <mergeCell ref="D21:E21"/>
    <mergeCell ref="R11:T11"/>
    <mergeCell ref="C11:E11"/>
    <mergeCell ref="R17:T17"/>
    <mergeCell ref="R21:T21"/>
    <mergeCell ref="R20:T20"/>
    <mergeCell ref="F20:O20"/>
    <mergeCell ref="R19:T19"/>
    <mergeCell ref="R18:T18"/>
    <mergeCell ref="F19:O19"/>
    <mergeCell ref="P19:Q19"/>
    <mergeCell ref="P20:Q20"/>
    <mergeCell ref="F21:O21"/>
    <mergeCell ref="P21:Q21"/>
    <mergeCell ref="F18:O18"/>
    <mergeCell ref="P18:Q18"/>
    <mergeCell ref="C7:T7"/>
    <mergeCell ref="D12:E12"/>
    <mergeCell ref="D13:E13"/>
    <mergeCell ref="D14:E14"/>
    <mergeCell ref="P11:Q11"/>
    <mergeCell ref="R13:T13"/>
    <mergeCell ref="R12:T12"/>
    <mergeCell ref="Q8:R8"/>
    <mergeCell ref="S8:T8"/>
    <mergeCell ref="C10:F10"/>
    <mergeCell ref="S10:T10"/>
    <mergeCell ref="C8:F8"/>
    <mergeCell ref="G8:H8"/>
    <mergeCell ref="I8:J8"/>
    <mergeCell ref="K8:L8"/>
    <mergeCell ref="O8:P8"/>
    <mergeCell ref="D17:E17"/>
    <mergeCell ref="R16:T16"/>
    <mergeCell ref="R15:T15"/>
    <mergeCell ref="R14:T14"/>
    <mergeCell ref="P14:Q14"/>
    <mergeCell ref="F15:O15"/>
    <mergeCell ref="D15:E15"/>
    <mergeCell ref="D16:E16"/>
    <mergeCell ref="P15:Q15"/>
    <mergeCell ref="F16:O16"/>
    <mergeCell ref="P16:Q16"/>
    <mergeCell ref="F17:O17"/>
    <mergeCell ref="P17:Q17"/>
    <mergeCell ref="C2:T2"/>
    <mergeCell ref="C4:T4"/>
    <mergeCell ref="O6:P6"/>
    <mergeCell ref="Q6:R6"/>
    <mergeCell ref="S6:T6"/>
    <mergeCell ref="C6:F6"/>
    <mergeCell ref="G6:H6"/>
    <mergeCell ref="I6:J6"/>
    <mergeCell ref="K6:L6"/>
    <mergeCell ref="C9:T9"/>
    <mergeCell ref="G10:H10"/>
    <mergeCell ref="I10:J10"/>
    <mergeCell ref="K10:L10"/>
    <mergeCell ref="O10:P10"/>
    <mergeCell ref="Q10:R10"/>
  </mergeCells>
  <phoneticPr fontId="34" type="noConversion"/>
  <hyperlinks>
    <hyperlink ref="C9:G9" r:id="rId1" display="ClimatFair Rechner öffnen" xr:uid="{00000000-0004-0000-0300-000000000000}"/>
    <hyperlink ref="C9:T9" r:id="rId2" display="ClimateFair Rechner öffnen" xr:uid="{148D6845-941B-0B49-ABBC-025F344DCDFB}"/>
  </hyperlinks>
  <pageMargins left="0.7" right="0.7" top="0.78740157499999996" bottom="0.78740157499999996"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8"/>
  <sheetViews>
    <sheetView showGridLines="0" showRowColHeaders="0" showZeros="0" zoomScale="90" zoomScaleNormal="90" workbookViewId="0">
      <selection activeCell="F10" sqref="F10:G10"/>
    </sheetView>
  </sheetViews>
  <sheetFormatPr defaultColWidth="0" defaultRowHeight="18.75" zeroHeight="1"/>
  <cols>
    <col min="1" max="11" width="10.76171875" style="103" customWidth="1"/>
    <col min="12" max="15" width="10.76171875" style="105" customWidth="1"/>
    <col min="16" max="21" width="10.76171875" style="103" customWidth="1"/>
    <col min="22" max="22" width="0" style="103" hidden="1" customWidth="1"/>
    <col min="23" max="16384" width="10.76171875" style="103" hidden="1"/>
  </cols>
  <sheetData>
    <row r="1" spans="2:19" ht="6" customHeight="1">
      <c r="L1" s="103"/>
      <c r="M1" s="103"/>
      <c r="N1" s="103"/>
      <c r="O1" s="103"/>
    </row>
    <row r="2" spans="2:19" ht="36" customHeight="1">
      <c r="B2" s="238" t="str">
        <f>IF('2. Projekt'!D5&gt;"",'2. Projekt'!D5&amp;IF('2. Projekt'!D7&gt;"","  ("&amp;'2. Projekt'!D7&amp;")",""),"")</f>
        <v/>
      </c>
      <c r="C2" s="238"/>
      <c r="D2" s="238"/>
      <c r="E2" s="238"/>
      <c r="F2" s="238"/>
      <c r="G2" s="238"/>
      <c r="H2" s="238"/>
      <c r="I2" s="238"/>
      <c r="J2" s="238"/>
      <c r="K2" s="238"/>
      <c r="L2" s="238"/>
      <c r="M2" s="238"/>
      <c r="N2" s="238"/>
      <c r="O2" s="238"/>
      <c r="P2" s="238"/>
      <c r="Q2" s="238"/>
      <c r="R2" s="238"/>
      <c r="S2" s="238"/>
    </row>
    <row r="3" spans="2:19" ht="15">
      <c r="L3" s="103"/>
      <c r="M3" s="103"/>
      <c r="N3" s="103"/>
      <c r="O3" s="103"/>
    </row>
    <row r="4" spans="2:19" s="104" customFormat="1" ht="30" customHeight="1" thickBot="1">
      <c r="B4" s="239" t="s">
        <v>44</v>
      </c>
      <c r="C4" s="240"/>
      <c r="D4" s="240"/>
      <c r="E4" s="240"/>
      <c r="F4" s="240"/>
      <c r="G4" s="240"/>
      <c r="H4" s="240"/>
      <c r="I4" s="240"/>
      <c r="J4" s="240"/>
      <c r="K4" s="240"/>
      <c r="L4" s="240"/>
      <c r="M4" s="240"/>
      <c r="N4" s="240"/>
      <c r="O4" s="240"/>
      <c r="P4" s="240"/>
      <c r="Q4" s="240"/>
      <c r="R4" s="240"/>
      <c r="S4" s="241"/>
    </row>
    <row r="5" spans="2:19" ht="63" customHeight="1" thickBot="1">
      <c r="L5" s="103"/>
      <c r="M5" s="103"/>
      <c r="N5" s="103"/>
      <c r="O5" s="103"/>
    </row>
    <row r="6" spans="2:19" ht="187.15" customHeight="1" thickTop="1" thickBot="1">
      <c r="B6" s="244" t="s">
        <v>99</v>
      </c>
      <c r="C6" s="245"/>
      <c r="D6" s="245"/>
      <c r="E6" s="245"/>
      <c r="F6" s="245"/>
      <c r="G6" s="245"/>
      <c r="H6" s="245"/>
      <c r="I6" s="245"/>
      <c r="J6" s="245"/>
      <c r="K6" s="245"/>
      <c r="L6" s="245"/>
      <c r="M6" s="245"/>
      <c r="N6" s="245"/>
      <c r="O6" s="245"/>
      <c r="P6" s="245"/>
      <c r="Q6" s="245"/>
      <c r="R6" s="245"/>
      <c r="S6" s="246"/>
    </row>
    <row r="7" spans="2:19" ht="15.75" thickTop="1">
      <c r="L7" s="103"/>
      <c r="M7" s="103"/>
      <c r="N7" s="103"/>
      <c r="O7" s="103"/>
    </row>
    <row r="8" spans="2:19" ht="15">
      <c r="L8" s="103"/>
      <c r="M8" s="103"/>
      <c r="N8" s="103"/>
      <c r="O8" s="103"/>
    </row>
    <row r="9" spans="2:19" ht="15.75" thickBot="1">
      <c r="L9" s="103"/>
      <c r="M9" s="103"/>
      <c r="N9" s="103"/>
      <c r="O9" s="103"/>
    </row>
    <row r="10" spans="2:19" ht="28.5" thickTop="1" thickBot="1">
      <c r="B10" s="247" t="s">
        <v>121</v>
      </c>
      <c r="C10" s="248"/>
      <c r="D10" s="248"/>
      <c r="E10" s="248"/>
      <c r="F10" s="249">
        <v>0</v>
      </c>
      <c r="G10" s="249"/>
      <c r="H10" s="108"/>
      <c r="I10" s="252" t="s">
        <v>68</v>
      </c>
      <c r="J10" s="248"/>
      <c r="K10" s="250">
        <v>1.64</v>
      </c>
      <c r="L10" s="251"/>
      <c r="M10" s="253" t="s">
        <v>100</v>
      </c>
      <c r="N10" s="254"/>
      <c r="O10" s="254"/>
      <c r="P10" s="254"/>
      <c r="Q10" s="242">
        <f>Faktoren!$G$10/1000*F10*K10</f>
        <v>0</v>
      </c>
      <c r="R10" s="242"/>
      <c r="S10" s="243"/>
    </row>
    <row r="11" spans="2:19" ht="15.75" thickTop="1">
      <c r="L11" s="103"/>
      <c r="M11" s="103"/>
      <c r="N11" s="103"/>
      <c r="O11" s="103"/>
    </row>
    <row r="12" spans="2:19" ht="15">
      <c r="L12" s="103"/>
      <c r="M12" s="103"/>
      <c r="N12" s="103"/>
      <c r="O12" s="103"/>
    </row>
    <row r="13" spans="2:19"/>
    <row r="14" spans="2:19"/>
    <row r="15" spans="2:19">
      <c r="L15" s="106"/>
      <c r="M15" s="107"/>
    </row>
    <row r="16" spans="2:19"/>
    <row r="18" ht="97.15" hidden="1" customHeight="1"/>
  </sheetData>
  <sheetProtection algorithmName="SHA-512" hashValue="NahPFF105uLrQGOWxFIIsyiIkCwVoap2qktVcAPMAYFZIoSI+aeGUdXVLuzdhSnUMqHmQGUSlifrZQvSBgF+rw==" saltValue="BDVw8tjEtSkbTcxxqGEZxg==" spinCount="100000" sheet="1" objects="1" scenarios="1" selectLockedCells="1"/>
  <mergeCells count="9">
    <mergeCell ref="B2:S2"/>
    <mergeCell ref="B4:S4"/>
    <mergeCell ref="Q10:S10"/>
    <mergeCell ref="B6:S6"/>
    <mergeCell ref="B10:E10"/>
    <mergeCell ref="F10:G10"/>
    <mergeCell ref="K10:L10"/>
    <mergeCell ref="I10:J10"/>
    <mergeCell ref="M10:P10"/>
  </mergeCells>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4"/>
  <sheetViews>
    <sheetView showGridLines="0" showRowColHeaders="0" zoomScale="90" zoomScaleNormal="90" workbookViewId="0">
      <selection activeCell="J13" sqref="J13:K13"/>
    </sheetView>
  </sheetViews>
  <sheetFormatPr defaultColWidth="0" defaultRowHeight="15" zeroHeight="1"/>
  <cols>
    <col min="1" max="1" width="9.4140625" customWidth="1"/>
    <col min="2" max="18" width="10.76171875" customWidth="1"/>
    <col min="19" max="19" width="11.296875" customWidth="1"/>
    <col min="20" max="21" width="10.76171875" customWidth="1"/>
    <col min="22" max="22" width="0" hidden="1" customWidth="1"/>
    <col min="23" max="16384" width="10.76171875" hidden="1"/>
  </cols>
  <sheetData>
    <row r="1" spans="2:19" ht="6" customHeight="1"/>
    <row r="2" spans="2:19" ht="39.950000000000003" customHeight="1">
      <c r="B2" s="117" t="str">
        <f>IF('2. Projekt'!D5&gt;"",'2. Projekt'!D5&amp;IF('2. Projekt'!D7&gt;"","  ("&amp;'2. Projekt'!D7&amp;")",""),"")</f>
        <v/>
      </c>
      <c r="C2" s="117"/>
      <c r="D2" s="117"/>
      <c r="E2" s="117"/>
      <c r="F2" s="117"/>
      <c r="G2" s="117"/>
      <c r="H2" s="117"/>
      <c r="I2" s="117"/>
      <c r="J2" s="117"/>
      <c r="K2" s="117"/>
      <c r="L2" s="117"/>
      <c r="M2" s="117"/>
      <c r="N2" s="117"/>
      <c r="O2" s="117"/>
      <c r="P2" s="117"/>
      <c r="Q2" s="117"/>
      <c r="R2" s="117"/>
      <c r="S2" s="117"/>
    </row>
    <row r="3" spans="2:19" s="55" customFormat="1">
      <c r="B3" s="55" t="str">
        <f>IF('2. Projekt'!D4&gt;"",'2. Projekt'!D4&amp;IF('2. Projekt'!D6&gt;"","  ("&amp;'2. Projekt'!D6&amp;")",""),"")</f>
        <v/>
      </c>
    </row>
    <row r="4" spans="2:19" s="11" customFormat="1" ht="30" customHeight="1" thickBot="1">
      <c r="B4" s="283" t="s">
        <v>44</v>
      </c>
      <c r="C4" s="120"/>
      <c r="D4" s="120"/>
      <c r="E4" s="120"/>
      <c r="F4" s="120"/>
      <c r="G4" s="120"/>
      <c r="H4" s="120"/>
      <c r="I4" s="120"/>
      <c r="J4" s="120"/>
      <c r="K4" s="120"/>
      <c r="L4" s="120"/>
      <c r="M4" s="120"/>
      <c r="N4" s="120"/>
      <c r="O4" s="120"/>
      <c r="P4" s="120"/>
      <c r="Q4" s="120"/>
      <c r="R4" s="120"/>
      <c r="S4" s="284"/>
    </row>
    <row r="5" spans="2:19" ht="6" customHeight="1"/>
    <row r="6" spans="2:19" ht="15.75" thickBot="1"/>
    <row r="7" spans="2:19" ht="45.95" customHeight="1" thickTop="1">
      <c r="B7" s="261" t="s">
        <v>101</v>
      </c>
      <c r="C7" s="262"/>
      <c r="D7" s="262"/>
      <c r="E7" s="262"/>
      <c r="F7" s="262"/>
      <c r="G7" s="262"/>
      <c r="H7" s="262"/>
      <c r="I7" s="262"/>
      <c r="J7" s="262"/>
      <c r="K7" s="262"/>
      <c r="L7" s="262"/>
      <c r="M7" s="262"/>
      <c r="N7" s="262"/>
      <c r="O7" s="262"/>
      <c r="P7" s="262"/>
      <c r="Q7" s="262"/>
      <c r="R7" s="262"/>
      <c r="S7" s="263"/>
    </row>
    <row r="8" spans="2:19" ht="9.9499999999999993" customHeight="1">
      <c r="B8" s="264"/>
      <c r="C8" s="265"/>
      <c r="D8" s="265"/>
      <c r="E8" s="265"/>
      <c r="F8" s="265"/>
      <c r="G8" s="265"/>
      <c r="H8" s="265"/>
      <c r="I8" s="265"/>
      <c r="J8" s="265"/>
      <c r="K8" s="265"/>
      <c r="L8" s="265"/>
      <c r="M8" s="265"/>
      <c r="N8" s="265"/>
      <c r="O8" s="265"/>
      <c r="P8" s="265"/>
      <c r="Q8" s="265"/>
      <c r="R8" s="265"/>
      <c r="S8" s="266"/>
    </row>
    <row r="9" spans="2:19" ht="51.75" customHeight="1">
      <c r="B9" s="267" t="s">
        <v>21</v>
      </c>
      <c r="C9" s="268"/>
      <c r="D9" s="268"/>
      <c r="E9" s="268"/>
      <c r="F9" s="268"/>
      <c r="G9" s="268"/>
      <c r="H9" s="268"/>
      <c r="I9" s="268"/>
      <c r="J9" s="268"/>
      <c r="K9" s="268"/>
      <c r="L9" s="268"/>
      <c r="M9" s="268"/>
      <c r="N9" s="268"/>
      <c r="O9" s="268"/>
      <c r="P9" s="268"/>
      <c r="Q9" s="268"/>
      <c r="R9" s="268"/>
      <c r="S9" s="269"/>
    </row>
    <row r="10" spans="2:19" ht="203.25" customHeight="1" thickBot="1">
      <c r="B10" s="270" t="s">
        <v>113</v>
      </c>
      <c r="C10" s="271"/>
      <c r="D10" s="271"/>
      <c r="E10" s="271"/>
      <c r="F10" s="271"/>
      <c r="G10" s="271"/>
      <c r="H10" s="271"/>
      <c r="I10" s="271"/>
      <c r="J10" s="271"/>
      <c r="K10" s="271"/>
      <c r="L10" s="271"/>
      <c r="M10" s="271"/>
      <c r="N10" s="271"/>
      <c r="O10" s="271"/>
      <c r="P10" s="271"/>
      <c r="Q10" s="271"/>
      <c r="R10" s="271"/>
      <c r="S10" s="272"/>
    </row>
    <row r="11" spans="2:19" ht="23.1" customHeight="1" thickTop="1" thickBot="1"/>
    <row r="12" spans="2:19" ht="56.1" customHeight="1" thickTop="1" thickBot="1">
      <c r="B12" s="293" t="s">
        <v>63</v>
      </c>
      <c r="C12" s="294"/>
      <c r="D12" s="294"/>
      <c r="E12" s="294"/>
      <c r="F12" s="294"/>
      <c r="G12" s="295"/>
      <c r="H12" s="290" t="s">
        <v>115</v>
      </c>
      <c r="I12" s="290"/>
      <c r="J12" s="290" t="s">
        <v>26</v>
      </c>
      <c r="K12" s="290"/>
      <c r="L12" s="290" t="s">
        <v>116</v>
      </c>
      <c r="M12" s="290"/>
      <c r="N12" s="290" t="s">
        <v>43</v>
      </c>
      <c r="O12" s="290"/>
      <c r="P12" s="300"/>
    </row>
    <row r="13" spans="2:19" ht="32.1" customHeight="1">
      <c r="B13" s="287" t="s">
        <v>23</v>
      </c>
      <c r="C13" s="288"/>
      <c r="D13" s="288"/>
      <c r="E13" s="288"/>
      <c r="F13" s="288"/>
      <c r="G13" s="289"/>
      <c r="H13" s="291">
        <v>5.0999999999999996</v>
      </c>
      <c r="I13" s="291"/>
      <c r="J13" s="306">
        <v>0</v>
      </c>
      <c r="K13" s="306"/>
      <c r="L13" s="307">
        <f t="shared" ref="L13:L18" si="0">J13*H13</f>
        <v>0</v>
      </c>
      <c r="M13" s="307"/>
      <c r="N13" s="301">
        <f>Faktoren!G$10/1000*L13</f>
        <v>0</v>
      </c>
      <c r="O13" s="301"/>
      <c r="P13" s="302"/>
    </row>
    <row r="14" spans="2:19" ht="32.1" customHeight="1">
      <c r="B14" s="255" t="s">
        <v>24</v>
      </c>
      <c r="C14" s="256"/>
      <c r="D14" s="256"/>
      <c r="E14" s="256"/>
      <c r="F14" s="256"/>
      <c r="G14" s="257"/>
      <c r="H14" s="292">
        <v>7.29</v>
      </c>
      <c r="I14" s="292"/>
      <c r="J14" s="274">
        <v>0</v>
      </c>
      <c r="K14" s="274"/>
      <c r="L14" s="275">
        <f t="shared" si="0"/>
        <v>0</v>
      </c>
      <c r="M14" s="275"/>
      <c r="N14" s="276">
        <f>Faktoren!G$10/1000*L14</f>
        <v>0</v>
      </c>
      <c r="O14" s="276"/>
      <c r="P14" s="277"/>
    </row>
    <row r="15" spans="2:19" ht="32.1" customHeight="1">
      <c r="B15" s="255" t="s">
        <v>22</v>
      </c>
      <c r="C15" s="256"/>
      <c r="D15" s="256"/>
      <c r="E15" s="256"/>
      <c r="F15" s="256"/>
      <c r="G15" s="257"/>
      <c r="H15" s="292">
        <v>10.73</v>
      </c>
      <c r="I15" s="292"/>
      <c r="J15" s="274">
        <v>0</v>
      </c>
      <c r="K15" s="274"/>
      <c r="L15" s="275">
        <f t="shared" si="0"/>
        <v>0</v>
      </c>
      <c r="M15" s="275"/>
      <c r="N15" s="276">
        <f>Faktoren!G$10/1000*L15</f>
        <v>0</v>
      </c>
      <c r="O15" s="276"/>
      <c r="P15" s="277"/>
    </row>
    <row r="16" spans="2:19" ht="32.1" customHeight="1">
      <c r="B16" s="255" t="s">
        <v>25</v>
      </c>
      <c r="C16" s="256"/>
      <c r="D16" s="256"/>
      <c r="E16" s="256"/>
      <c r="F16" s="256"/>
      <c r="G16" s="257"/>
      <c r="H16" s="292">
        <v>13.14</v>
      </c>
      <c r="I16" s="292"/>
      <c r="J16" s="274">
        <v>0</v>
      </c>
      <c r="K16" s="274"/>
      <c r="L16" s="275">
        <f t="shared" si="0"/>
        <v>0</v>
      </c>
      <c r="M16" s="275"/>
      <c r="N16" s="276">
        <f>Faktoren!G$10/1000*L16</f>
        <v>0</v>
      </c>
      <c r="O16" s="276"/>
      <c r="P16" s="277"/>
    </row>
    <row r="17" spans="2:19" ht="32.1" customHeight="1">
      <c r="B17" s="255" t="s">
        <v>114</v>
      </c>
      <c r="C17" s="256"/>
      <c r="D17" s="256"/>
      <c r="E17" s="256"/>
      <c r="F17" s="256"/>
      <c r="G17" s="257"/>
      <c r="H17" s="273">
        <v>0</v>
      </c>
      <c r="I17" s="273"/>
      <c r="J17" s="274">
        <v>0</v>
      </c>
      <c r="K17" s="274"/>
      <c r="L17" s="275">
        <f t="shared" si="0"/>
        <v>0</v>
      </c>
      <c r="M17" s="275"/>
      <c r="N17" s="276">
        <f>Faktoren!G$10/1000*L17</f>
        <v>0</v>
      </c>
      <c r="O17" s="276"/>
      <c r="P17" s="277"/>
    </row>
    <row r="18" spans="2:19" ht="32.1" customHeight="1" thickBot="1">
      <c r="B18" s="258" t="s">
        <v>114</v>
      </c>
      <c r="C18" s="259"/>
      <c r="D18" s="259"/>
      <c r="E18" s="259"/>
      <c r="F18" s="259"/>
      <c r="G18" s="260"/>
      <c r="H18" s="278">
        <v>0</v>
      </c>
      <c r="I18" s="278"/>
      <c r="J18" s="279">
        <v>0</v>
      </c>
      <c r="K18" s="279"/>
      <c r="L18" s="280">
        <f t="shared" si="0"/>
        <v>0</v>
      </c>
      <c r="M18" s="280"/>
      <c r="N18" s="281">
        <f>Faktoren!G$10/1000*L18</f>
        <v>0</v>
      </c>
      <c r="O18" s="281"/>
      <c r="P18" s="282"/>
    </row>
    <row r="19" spans="2:19" ht="33" thickTop="1" thickBot="1">
      <c r="B19" s="285" t="s">
        <v>30</v>
      </c>
      <c r="C19" s="286"/>
      <c r="D19" s="41"/>
      <c r="E19" s="41"/>
      <c r="F19" s="41"/>
      <c r="G19" s="41"/>
      <c r="H19" s="41"/>
      <c r="I19" s="41"/>
      <c r="J19" s="41"/>
      <c r="K19" s="41"/>
      <c r="L19" s="298">
        <f>SUM(L13:L18)</f>
        <v>0</v>
      </c>
      <c r="M19" s="299"/>
      <c r="N19" s="303">
        <f>SUM(N13:P18)</f>
        <v>0</v>
      </c>
      <c r="O19" s="304"/>
      <c r="P19" s="305"/>
    </row>
    <row r="20" spans="2:19" ht="15.75" thickTop="1"/>
    <row r="21" spans="2:19"/>
    <row r="22" spans="2:19" ht="31.5">
      <c r="B22" s="296"/>
      <c r="C22" s="296"/>
      <c r="D22" s="296"/>
      <c r="E22" s="296"/>
      <c r="F22" s="296"/>
      <c r="G22" s="296"/>
      <c r="H22" s="296"/>
      <c r="I22" s="296"/>
      <c r="J22" s="296"/>
      <c r="K22" s="297"/>
      <c r="L22" s="297"/>
      <c r="M22" s="297"/>
      <c r="N22" s="297"/>
      <c r="O22" s="297"/>
      <c r="P22" s="297"/>
      <c r="Q22" s="297"/>
      <c r="R22" s="297"/>
      <c r="S22" s="297"/>
    </row>
    <row r="23" spans="2:19" ht="21">
      <c r="O23" s="35"/>
    </row>
    <row r="24" spans="2:19"/>
  </sheetData>
  <sheetProtection algorithmName="SHA-512" hashValue="yof08Yd3EGKUoR+EJ2BxTe1ZBBlKj6NJ7Z2TXKNGIn868OTmaTaux94WSe84Gd0MRW6HhAueQXttgCxhXCAbNw==" saltValue="sByjZebKs1qk5mXNWXzPzg==" spinCount="100000" sheet="1" objects="1" scenarios="1" selectLockedCells="1"/>
  <mergeCells count="46">
    <mergeCell ref="B22:J22"/>
    <mergeCell ref="K22:S22"/>
    <mergeCell ref="L19:M19"/>
    <mergeCell ref="N12:P12"/>
    <mergeCell ref="N13:P13"/>
    <mergeCell ref="N14:P14"/>
    <mergeCell ref="N15:P15"/>
    <mergeCell ref="N16:P16"/>
    <mergeCell ref="N19:P19"/>
    <mergeCell ref="J12:K12"/>
    <mergeCell ref="J13:K13"/>
    <mergeCell ref="J14:K14"/>
    <mergeCell ref="J15:K15"/>
    <mergeCell ref="J16:K16"/>
    <mergeCell ref="L12:M12"/>
    <mergeCell ref="L13:M13"/>
    <mergeCell ref="B4:S4"/>
    <mergeCell ref="B2:S2"/>
    <mergeCell ref="B19:C19"/>
    <mergeCell ref="B13:G13"/>
    <mergeCell ref="B15:G15"/>
    <mergeCell ref="B14:G14"/>
    <mergeCell ref="B16:G16"/>
    <mergeCell ref="L14:M14"/>
    <mergeCell ref="L15:M15"/>
    <mergeCell ref="L16:M16"/>
    <mergeCell ref="H12:I12"/>
    <mergeCell ref="H13:I13"/>
    <mergeCell ref="H14:I14"/>
    <mergeCell ref="H15:I15"/>
    <mergeCell ref="H16:I16"/>
    <mergeCell ref="B12:G12"/>
    <mergeCell ref="B17:G17"/>
    <mergeCell ref="B18:G18"/>
    <mergeCell ref="B7:S7"/>
    <mergeCell ref="B8:S8"/>
    <mergeCell ref="B9:S9"/>
    <mergeCell ref="B10:S10"/>
    <mergeCell ref="H17:I17"/>
    <mergeCell ref="J17:K17"/>
    <mergeCell ref="L17:M17"/>
    <mergeCell ref="N17:P17"/>
    <mergeCell ref="H18:I18"/>
    <mergeCell ref="J18:K18"/>
    <mergeCell ref="L18:M18"/>
    <mergeCell ref="N18:P18"/>
  </mergeCells>
  <dataValidations count="1">
    <dataValidation type="decimal" allowBlank="1" showInputMessage="1" showErrorMessage="1" promptTitle="................................" prompt="ggf. den spezischen CO2 Wert des jeweiligen Hauses hier eintragen._x000a_Achte darauf, nur solche Werte zu verwenden die nicht künstlich klein gerechnet wurden, mittels des Kauf von CO2-Zertifikaten (sogenannte CO2-Kompensation)." sqref="H17:I18" xr:uid="{00000000-0002-0000-0500-000000000000}">
      <formula1>0</formula1>
      <formula2>200</formula2>
    </dataValidation>
  </dataValidations>
  <hyperlinks>
    <hyperlink ref="B9" r:id="rId1" xr:uid="{00000000-0004-0000-0500-000000000000}"/>
  </hyperlinks>
  <pageMargins left="0.7" right="0.7" top="0.78740157499999996" bottom="0.78740157499999996"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V27"/>
  <sheetViews>
    <sheetView showGridLines="0" zoomScale="90" zoomScaleNormal="90" workbookViewId="0">
      <selection activeCell="B19" sqref="B19:S19"/>
    </sheetView>
  </sheetViews>
  <sheetFormatPr defaultColWidth="0" defaultRowHeight="21"/>
  <cols>
    <col min="1" max="1" width="6.9921875" customWidth="1"/>
    <col min="2" max="2" width="10.76171875" style="39" customWidth="1"/>
    <col min="3" max="21" width="10.76171875" customWidth="1"/>
    <col min="22" max="22" width="0" hidden="1" customWidth="1"/>
    <col min="23" max="16384" width="10.76171875" hidden="1"/>
  </cols>
  <sheetData>
    <row r="1" spans="1:19" ht="7.15" customHeight="1">
      <c r="A1" s="94"/>
    </row>
    <row r="2" spans="1:19" ht="36" customHeight="1" thickBot="1">
      <c r="B2" s="117" t="str">
        <f>IF('2. Projekt'!D5&gt;"",'2. Projekt'!D5&amp;IF('2. Projekt'!D7&gt;"","  ("&amp;'2. Projekt'!D7&amp;")",""),"")</f>
        <v/>
      </c>
      <c r="C2" s="117"/>
      <c r="D2" s="117"/>
      <c r="E2" s="117"/>
      <c r="F2" s="117"/>
      <c r="G2" s="117"/>
      <c r="H2" s="117"/>
      <c r="I2" s="117"/>
      <c r="J2" s="117"/>
      <c r="K2" s="117"/>
      <c r="L2" s="117"/>
      <c r="M2" s="117"/>
      <c r="N2" s="117"/>
      <c r="O2" s="117"/>
      <c r="P2" s="117"/>
      <c r="Q2" s="117"/>
      <c r="R2" s="117"/>
      <c r="S2" s="117"/>
    </row>
    <row r="3" spans="1:19" ht="36" customHeight="1">
      <c r="B3" s="333" t="str">
        <f>IF('2. Projekt'!D4&gt;"",'2. Projekt'!D4&amp;IF('2. Projekt'!D6&gt;"","  ("&amp;'2. Projekt'!D6&amp;")",""),"")</f>
        <v/>
      </c>
      <c r="C3" s="333"/>
      <c r="D3" s="333"/>
      <c r="E3" s="333"/>
      <c r="F3" s="333"/>
      <c r="G3" s="333"/>
      <c r="H3" s="333"/>
      <c r="I3" s="333"/>
      <c r="J3" s="333"/>
      <c r="K3" s="333"/>
      <c r="L3" s="333"/>
      <c r="M3" s="333"/>
      <c r="N3" s="333"/>
      <c r="O3" s="333"/>
      <c r="P3" s="333"/>
      <c r="Q3" s="333"/>
      <c r="R3" s="333"/>
      <c r="S3" s="333"/>
    </row>
    <row r="4" spans="1:19" s="11" customFormat="1" ht="30" customHeight="1" thickBot="1">
      <c r="B4" s="334" t="s">
        <v>82</v>
      </c>
      <c r="C4" s="334"/>
      <c r="D4" s="334"/>
      <c r="E4" s="334"/>
      <c r="F4" s="334"/>
      <c r="G4" s="334"/>
      <c r="H4" s="334" t="s">
        <v>83</v>
      </c>
      <c r="I4" s="334"/>
      <c r="J4" s="334"/>
      <c r="K4" s="334"/>
      <c r="L4" s="334"/>
      <c r="M4" s="334"/>
      <c r="N4" s="334" t="s">
        <v>84</v>
      </c>
      <c r="O4" s="334"/>
      <c r="P4" s="334"/>
      <c r="Q4" s="334"/>
      <c r="R4" s="334"/>
      <c r="S4" s="334"/>
    </row>
    <row r="5" spans="1:19" ht="21" customHeight="1">
      <c r="B5" s="322"/>
      <c r="C5" s="322"/>
      <c r="D5" s="322"/>
      <c r="E5" s="322"/>
      <c r="F5" s="322"/>
      <c r="G5" s="323"/>
      <c r="H5" s="326"/>
      <c r="I5" s="327"/>
      <c r="J5" s="327"/>
      <c r="K5" s="327"/>
      <c r="L5" s="327"/>
      <c r="M5" s="328"/>
      <c r="N5" s="326"/>
      <c r="O5" s="327"/>
      <c r="P5" s="327"/>
      <c r="Q5" s="327"/>
      <c r="R5" s="327"/>
      <c r="S5" s="327"/>
    </row>
    <row r="6" spans="1:19" ht="21" customHeight="1">
      <c r="B6" s="324"/>
      <c r="C6" s="324"/>
      <c r="D6" s="324"/>
      <c r="E6" s="324"/>
      <c r="F6" s="324"/>
      <c r="G6" s="325"/>
      <c r="H6" s="329"/>
      <c r="I6" s="330"/>
      <c r="J6" s="330"/>
      <c r="K6" s="330"/>
      <c r="L6" s="330"/>
      <c r="M6" s="331"/>
      <c r="N6" s="329"/>
      <c r="O6" s="330"/>
      <c r="P6" s="330"/>
      <c r="Q6" s="330"/>
      <c r="R6" s="330"/>
      <c r="S6" s="330"/>
    </row>
    <row r="7" spans="1:19" ht="23.25">
      <c r="B7" s="337" t="s">
        <v>65</v>
      </c>
      <c r="C7" s="337"/>
      <c r="D7" s="337"/>
      <c r="E7" s="337"/>
      <c r="F7" s="335">
        <f>'3. Mobilität Schiene &amp; Straße'!R22+'4. Mobilität Luftfahrt'!R22</f>
        <v>0</v>
      </c>
      <c r="G7" s="335"/>
      <c r="H7" s="338" t="s">
        <v>65</v>
      </c>
      <c r="I7" s="337"/>
      <c r="J7" s="337"/>
      <c r="K7" s="337"/>
      <c r="L7" s="335">
        <f>'5. Home-Office'!Q10</f>
        <v>0</v>
      </c>
      <c r="M7" s="335"/>
      <c r="N7" s="338" t="s">
        <v>65</v>
      </c>
      <c r="O7" s="337"/>
      <c r="P7" s="337"/>
      <c r="Q7" s="337"/>
      <c r="R7" s="335">
        <f>'6. Übernachtung'!N19</f>
        <v>0</v>
      </c>
      <c r="S7" s="335"/>
    </row>
    <row r="8" spans="1:19" ht="17.100000000000001" customHeight="1">
      <c r="B8" s="340" t="s">
        <v>66</v>
      </c>
      <c r="C8" s="340"/>
      <c r="D8" s="340"/>
      <c r="E8" s="340"/>
      <c r="F8" s="336">
        <f>'3. Mobilität Schiene &amp; Straße'!N22+'4. Mobilität Luftfahrt'!P22</f>
        <v>0</v>
      </c>
      <c r="G8" s="336"/>
      <c r="H8" s="339" t="s">
        <v>66</v>
      </c>
      <c r="I8" s="340"/>
      <c r="J8" s="340"/>
      <c r="K8" s="340"/>
      <c r="L8" s="336">
        <f>'5. Home-Office'!K10*'5. Home-Office'!F10</f>
        <v>0</v>
      </c>
      <c r="M8" s="336"/>
      <c r="N8" s="339" t="s">
        <v>66</v>
      </c>
      <c r="O8" s="340"/>
      <c r="P8" s="340"/>
      <c r="Q8" s="340"/>
      <c r="R8" s="336">
        <f>'6. Übernachtung'!L19</f>
        <v>0</v>
      </c>
      <c r="S8" s="336"/>
    </row>
    <row r="10" spans="1:19" ht="17.100000000000001" customHeight="1"/>
    <row r="11" spans="1:19" ht="21.75" thickBot="1">
      <c r="B11" s="40"/>
      <c r="C11" s="41"/>
      <c r="D11" s="41"/>
      <c r="E11" s="41"/>
      <c r="F11" s="41"/>
      <c r="G11" s="41"/>
      <c r="H11" s="41"/>
      <c r="I11" s="41"/>
      <c r="J11" s="41"/>
      <c r="K11" s="41"/>
      <c r="L11" s="41"/>
      <c r="M11" s="41"/>
      <c r="N11" s="41"/>
      <c r="O11" s="41"/>
      <c r="P11" s="41"/>
      <c r="Q11" s="41"/>
      <c r="R11" s="41"/>
      <c r="S11" s="41"/>
    </row>
    <row r="12" spans="1:19" ht="47.1" customHeight="1" thickTop="1">
      <c r="B12" s="313" t="s">
        <v>105</v>
      </c>
      <c r="C12" s="314"/>
      <c r="D12" s="314"/>
      <c r="E12" s="314"/>
      <c r="F12" s="314"/>
      <c r="G12" s="314"/>
      <c r="H12" s="314"/>
      <c r="I12" s="314"/>
      <c r="J12" s="314"/>
      <c r="K12" s="314"/>
      <c r="L12" s="314"/>
      <c r="M12" s="314"/>
      <c r="N12" s="314"/>
      <c r="O12" s="314"/>
      <c r="P12" s="314"/>
      <c r="Q12" s="314"/>
      <c r="R12" s="311">
        <f>F7+L7+R7</f>
        <v>0</v>
      </c>
      <c r="S12" s="312"/>
    </row>
    <row r="13" spans="1:19" ht="24">
      <c r="B13" s="90" t="s">
        <v>67</v>
      </c>
      <c r="N13" s="318">
        <f>F8+L8+R8</f>
        <v>0</v>
      </c>
      <c r="O13" s="318"/>
      <c r="P13" s="318"/>
      <c r="Q13" s="318"/>
      <c r="R13" s="318"/>
      <c r="S13" s="319"/>
    </row>
    <row r="14" spans="1:19">
      <c r="B14" s="90"/>
      <c r="N14" s="95"/>
      <c r="O14" s="95"/>
      <c r="P14" s="95"/>
      <c r="Q14" s="95"/>
      <c r="R14" s="320">
        <f>N13/1000</f>
        <v>0</v>
      </c>
      <c r="S14" s="321"/>
    </row>
    <row r="15" spans="1:19" ht="7.5" customHeight="1" thickBot="1">
      <c r="B15" s="91"/>
      <c r="C15" s="41"/>
      <c r="D15" s="41"/>
      <c r="E15" s="41"/>
      <c r="F15" s="41"/>
      <c r="G15" s="41"/>
      <c r="H15" s="41"/>
      <c r="I15" s="41"/>
      <c r="J15" s="41"/>
      <c r="K15" s="41"/>
      <c r="L15" s="41"/>
      <c r="M15" s="41"/>
      <c r="N15" s="41"/>
      <c r="O15" s="41"/>
      <c r="P15" s="41"/>
      <c r="Q15" s="41"/>
      <c r="R15" s="41"/>
      <c r="S15" s="92"/>
    </row>
    <row r="16" spans="1:19" ht="22.5" thickTop="1" thickBot="1"/>
    <row r="17" spans="2:19" ht="24.75" thickTop="1" thickBot="1">
      <c r="B17" s="315" t="s">
        <v>74</v>
      </c>
      <c r="C17" s="316"/>
      <c r="D17" s="316"/>
      <c r="E17" s="316"/>
      <c r="F17" s="316"/>
      <c r="G17" s="316"/>
      <c r="H17" s="316"/>
      <c r="I17" s="316"/>
      <c r="J17" s="316"/>
      <c r="K17" s="316"/>
      <c r="L17" s="316"/>
      <c r="M17" s="316"/>
      <c r="N17" s="316"/>
      <c r="O17" s="316"/>
      <c r="P17" s="316"/>
      <c r="Q17" s="316"/>
      <c r="R17" s="316"/>
      <c r="S17" s="317"/>
    </row>
    <row r="18" spans="2:19" ht="24.75" thickTop="1" thickBot="1">
      <c r="B18" s="93"/>
      <c r="C18" s="10"/>
      <c r="D18" s="10"/>
      <c r="E18" s="10"/>
      <c r="F18" s="10"/>
      <c r="G18" s="10"/>
      <c r="H18" s="10"/>
      <c r="I18" s="10"/>
      <c r="J18" s="10"/>
      <c r="K18" s="10"/>
      <c r="L18" s="10"/>
      <c r="M18" s="10"/>
      <c r="N18" s="10"/>
      <c r="O18" s="10"/>
      <c r="P18" s="10"/>
      <c r="Q18" s="10"/>
      <c r="R18" s="10"/>
      <c r="S18" s="10"/>
    </row>
    <row r="19" spans="2:19" ht="24.75" thickTop="1" thickBot="1">
      <c r="B19" s="315" t="s">
        <v>69</v>
      </c>
      <c r="C19" s="316"/>
      <c r="D19" s="316"/>
      <c r="E19" s="316"/>
      <c r="F19" s="316"/>
      <c r="G19" s="316"/>
      <c r="H19" s="316"/>
      <c r="I19" s="316"/>
      <c r="J19" s="316"/>
      <c r="K19" s="316"/>
      <c r="L19" s="316"/>
      <c r="M19" s="316"/>
      <c r="N19" s="316"/>
      <c r="O19" s="316"/>
      <c r="P19" s="316"/>
      <c r="Q19" s="316"/>
      <c r="R19" s="316"/>
      <c r="S19" s="317"/>
    </row>
    <row r="20" spans="2:19" ht="21.75" thickTop="1"/>
    <row r="21" spans="2:19" ht="29.25">
      <c r="B21" s="309" t="s">
        <v>86</v>
      </c>
      <c r="C21" s="309"/>
      <c r="O21" s="308" t="s">
        <v>87</v>
      </c>
      <c r="P21" s="308"/>
      <c r="Q21" s="308"/>
      <c r="R21" s="308"/>
      <c r="S21" s="308"/>
    </row>
    <row r="22" spans="2:19" ht="107.1" customHeight="1">
      <c r="B22" s="332" t="s">
        <v>102</v>
      </c>
      <c r="C22" s="332"/>
      <c r="D22" s="332"/>
      <c r="E22" s="332"/>
      <c r="F22" s="332"/>
      <c r="G22" s="332"/>
      <c r="H22" s="332"/>
      <c r="I22" s="332"/>
      <c r="J22" s="332"/>
      <c r="K22" s="332"/>
      <c r="L22" s="332"/>
      <c r="M22" s="332"/>
      <c r="N22" s="332"/>
      <c r="O22" s="51"/>
      <c r="P22" s="51"/>
      <c r="Q22" s="51"/>
      <c r="R22" s="51"/>
      <c r="S22" s="51"/>
    </row>
    <row r="23" spans="2:19" ht="29.1" customHeight="1">
      <c r="B23" s="310" t="s">
        <v>117</v>
      </c>
      <c r="C23" s="310"/>
      <c r="D23" s="310"/>
      <c r="E23" s="310"/>
      <c r="F23" s="310"/>
      <c r="G23" s="310"/>
      <c r="H23" s="310"/>
      <c r="I23" s="310"/>
      <c r="J23" s="310"/>
      <c r="K23" s="310"/>
      <c r="L23" s="310"/>
      <c r="M23" s="310"/>
      <c r="N23" s="310"/>
      <c r="O23" s="308" t="s">
        <v>88</v>
      </c>
      <c r="P23" s="308"/>
      <c r="Q23" s="308"/>
      <c r="R23" s="308"/>
      <c r="S23" s="308"/>
    </row>
    <row r="24" spans="2:19" ht="21" customHeight="1">
      <c r="B24" s="310"/>
      <c r="C24" s="310"/>
      <c r="D24" s="310"/>
      <c r="E24" s="310"/>
      <c r="F24" s="310"/>
      <c r="G24" s="310"/>
      <c r="H24" s="310"/>
      <c r="I24" s="310"/>
      <c r="J24" s="310"/>
      <c r="K24" s="310"/>
      <c r="L24" s="310"/>
      <c r="M24" s="310"/>
      <c r="N24" s="310"/>
    </row>
    <row r="25" spans="2:19" ht="21" customHeight="1">
      <c r="B25" s="310"/>
      <c r="C25" s="310"/>
      <c r="D25" s="310"/>
      <c r="E25" s="310"/>
      <c r="F25" s="310"/>
      <c r="G25" s="310"/>
      <c r="H25" s="310"/>
      <c r="I25" s="310"/>
      <c r="J25" s="310"/>
      <c r="K25" s="310"/>
      <c r="L25" s="310"/>
      <c r="M25" s="310"/>
      <c r="N25" s="310"/>
    </row>
    <row r="26" spans="2:19" ht="21" customHeight="1">
      <c r="B26" s="310"/>
      <c r="C26" s="310"/>
      <c r="D26" s="310"/>
      <c r="E26" s="310"/>
      <c r="F26" s="310"/>
      <c r="G26" s="310"/>
      <c r="H26" s="310"/>
      <c r="I26" s="310"/>
      <c r="J26" s="310"/>
      <c r="K26" s="310"/>
      <c r="L26" s="310"/>
      <c r="M26" s="310"/>
      <c r="N26" s="310"/>
    </row>
    <row r="27" spans="2:19" ht="27.95" customHeight="1">
      <c r="B27" s="310"/>
      <c r="C27" s="310"/>
      <c r="D27" s="310"/>
      <c r="E27" s="310"/>
      <c r="F27" s="310"/>
      <c r="G27" s="310"/>
      <c r="H27" s="310"/>
      <c r="I27" s="310"/>
      <c r="J27" s="310"/>
      <c r="K27" s="310"/>
      <c r="L27" s="310"/>
      <c r="M27" s="310"/>
      <c r="N27" s="310"/>
    </row>
  </sheetData>
  <sheetProtection algorithmName="SHA-512" hashValue="7+I+UHVsor4e7IyuWnbowLCy8onarwnr4fNkT+p4543b5wSoBZHka1ruE+WAHarWCwJq2rcnQocqrbGxyrYCow==" saltValue="vgSIw8/ATz5Z+iJrBjnvLQ==" spinCount="100000" sheet="1" objects="1" scenarios="1" selectLockedCells="1"/>
  <mergeCells count="31">
    <mergeCell ref="H7:K7"/>
    <mergeCell ref="N7:Q7"/>
    <mergeCell ref="H8:K8"/>
    <mergeCell ref="B8:E8"/>
    <mergeCell ref="N8:Q8"/>
    <mergeCell ref="L7:M7"/>
    <mergeCell ref="B5:G6"/>
    <mergeCell ref="H5:M6"/>
    <mergeCell ref="N5:S6"/>
    <mergeCell ref="B2:S2"/>
    <mergeCell ref="B22:N22"/>
    <mergeCell ref="O21:S21"/>
    <mergeCell ref="B3:S3"/>
    <mergeCell ref="B4:G4"/>
    <mergeCell ref="H4:M4"/>
    <mergeCell ref="N4:S4"/>
    <mergeCell ref="R7:S7"/>
    <mergeCell ref="L8:M8"/>
    <mergeCell ref="R8:S8"/>
    <mergeCell ref="B7:E7"/>
    <mergeCell ref="F7:G7"/>
    <mergeCell ref="F8:G8"/>
    <mergeCell ref="O23:S23"/>
    <mergeCell ref="B21:C21"/>
    <mergeCell ref="B23:N27"/>
    <mergeCell ref="R12:S12"/>
    <mergeCell ref="B12:Q12"/>
    <mergeCell ref="B17:S17"/>
    <mergeCell ref="N13:S13"/>
    <mergeCell ref="B19:S19"/>
    <mergeCell ref="R14:S14"/>
  </mergeCells>
  <hyperlinks>
    <hyperlink ref="B19:S19" r:id="rId1" display="Website zur Übernahme der Umweltfolgekosten zugunsten des lokalen Klimaschutz- &amp; Transformationsfonds meiner Wahl öffnen" xr:uid="{00000000-0004-0000-0600-000000000000}"/>
    <hyperlink ref="B17:S17" location="'8. PDF '!A1" display="Ergebnis als PDF Datei speichern oder ausdrucken" xr:uid="{00000000-0004-0000-0600-000001000000}"/>
  </hyperlinks>
  <pageMargins left="0.7" right="0.7" top="0.78740157499999996" bottom="0.78740157499999996" header="0.3" footer="0.3"/>
  <pageSetup paperSize="9" orientation="portrait" horizontalDpi="0" verticalDpi="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4"/>
  <sheetViews>
    <sheetView showGridLines="0" showRowColHeaders="0" zoomScaleNormal="100" zoomScaleSheetLayoutView="100" zoomScalePageLayoutView="90" workbookViewId="0">
      <selection activeCell="B29" sqref="B29:D29"/>
    </sheetView>
  </sheetViews>
  <sheetFormatPr defaultColWidth="0" defaultRowHeight="14.25" zeroHeight="1"/>
  <cols>
    <col min="1" max="1" width="7.3984375" style="43" customWidth="1"/>
    <col min="2" max="2" width="29.32421875" style="43" customWidth="1"/>
    <col min="3" max="3" width="13.71875" style="43" customWidth="1"/>
    <col min="4" max="4" width="39.4140625" style="43" customWidth="1"/>
    <col min="5" max="5" width="7.3984375" style="43" customWidth="1"/>
    <col min="6" max="8" width="0" style="43" hidden="1" customWidth="1"/>
    <col min="9" max="16384" width="7.3984375" style="43" hidden="1"/>
  </cols>
  <sheetData>
    <row r="1" spans="2:4" ht="21.95" customHeight="1">
      <c r="B1" s="42" t="s">
        <v>90</v>
      </c>
    </row>
    <row r="2" spans="2:4" ht="31.7" customHeight="1"/>
    <row r="3" spans="2:4" ht="31.7" customHeight="1">
      <c r="B3" s="65"/>
      <c r="C3" s="66"/>
      <c r="D3" s="67"/>
    </row>
    <row r="4" spans="2:4" ht="63.95" customHeight="1">
      <c r="B4" s="68"/>
      <c r="D4" s="69"/>
    </row>
    <row r="5" spans="2:4" ht="33" customHeight="1">
      <c r="B5" s="355" t="s">
        <v>70</v>
      </c>
      <c r="C5" s="356"/>
      <c r="D5" s="357"/>
    </row>
    <row r="6" spans="2:4" ht="54.95" customHeight="1">
      <c r="B6" s="358" t="s">
        <v>71</v>
      </c>
      <c r="C6" s="359"/>
      <c r="D6" s="360"/>
    </row>
    <row r="7" spans="2:4" ht="38.1" customHeight="1">
      <c r="B7" s="358"/>
      <c r="C7" s="359"/>
      <c r="D7" s="360"/>
    </row>
    <row r="8" spans="2:4" ht="74.099999999999994" customHeight="1">
      <c r="B8" s="341" t="s">
        <v>96</v>
      </c>
      <c r="C8" s="350"/>
      <c r="D8" s="351"/>
    </row>
    <row r="9" spans="2:4" ht="21" customHeight="1">
      <c r="B9" s="341"/>
      <c r="C9" s="342"/>
      <c r="D9" s="343"/>
    </row>
    <row r="10" spans="2:4" ht="42" customHeight="1">
      <c r="B10" s="341" t="s">
        <v>108</v>
      </c>
      <c r="C10" s="350"/>
      <c r="D10" s="351"/>
    </row>
    <row r="11" spans="2:4" ht="20.100000000000001" customHeight="1">
      <c r="B11" s="352" t="str">
        <f>IF('2. Projekt'!D5&gt;"",'2. Projekt'!D5,"")</f>
        <v/>
      </c>
      <c r="C11" s="353"/>
      <c r="D11" s="354"/>
    </row>
    <row r="12" spans="2:4" ht="20.100000000000001" customHeight="1">
      <c r="B12" s="341" t="s">
        <v>97</v>
      </c>
      <c r="C12" s="342"/>
      <c r="D12" s="343"/>
    </row>
    <row r="13" spans="2:4" ht="0.95" customHeight="1">
      <c r="B13" s="70"/>
      <c r="D13" s="69"/>
    </row>
    <row r="14" spans="2:4" ht="24.75" customHeight="1">
      <c r="B14" s="68"/>
      <c r="C14" s="85">
        <f>ROUND('7. Ergebnis Umweltfolgekosten'!N13,2)</f>
        <v>0</v>
      </c>
      <c r="D14" s="71" t="s">
        <v>72</v>
      </c>
    </row>
    <row r="15" spans="2:4" ht="23.25">
      <c r="B15" s="86"/>
      <c r="C15" s="87">
        <f>C14/1000</f>
        <v>0</v>
      </c>
      <c r="D15" s="88" t="s">
        <v>107</v>
      </c>
    </row>
    <row r="16" spans="2:4" ht="13.5">
      <c r="B16" s="347"/>
      <c r="C16" s="348"/>
      <c r="D16" s="349"/>
    </row>
    <row r="17" spans="2:8" ht="20.100000000000001" customHeight="1">
      <c r="B17" s="341" t="s">
        <v>98</v>
      </c>
      <c r="C17" s="342"/>
      <c r="D17" s="343"/>
    </row>
    <row r="18" spans="2:8" s="44" customFormat="1" ht="35.1" customHeight="1">
      <c r="B18" s="72"/>
      <c r="C18" s="63">
        <f>ROUND('7. Ergebnis Umweltfolgekosten'!R12,2)</f>
        <v>0</v>
      </c>
      <c r="D18" s="73" t="s">
        <v>73</v>
      </c>
      <c r="E18" s="45"/>
      <c r="F18" s="45"/>
      <c r="G18" s="45"/>
      <c r="H18" s="45"/>
    </row>
    <row r="19" spans="2:8" ht="13.5">
      <c r="B19" s="74"/>
      <c r="C19" s="64"/>
      <c r="D19" s="75"/>
    </row>
    <row r="20" spans="2:8" ht="18.95" customHeight="1">
      <c r="B20" s="341" t="s">
        <v>106</v>
      </c>
      <c r="C20" s="342"/>
      <c r="D20" s="343"/>
    </row>
    <row r="21" spans="2:8" ht="12.95" customHeight="1">
      <c r="B21" s="341"/>
      <c r="C21" s="342"/>
      <c r="D21" s="343"/>
    </row>
    <row r="22" spans="2:8" ht="12.95" customHeight="1">
      <c r="B22" s="341"/>
      <c r="C22" s="342"/>
      <c r="D22" s="343"/>
    </row>
    <row r="23" spans="2:8" ht="12.95" customHeight="1">
      <c r="B23" s="341"/>
      <c r="C23" s="342"/>
      <c r="D23" s="343"/>
    </row>
    <row r="24" spans="2:8" ht="12.95" customHeight="1">
      <c r="B24" s="341"/>
      <c r="C24" s="342"/>
      <c r="D24" s="343"/>
    </row>
    <row r="25" spans="2:8" ht="12.95" customHeight="1">
      <c r="B25" s="341"/>
      <c r="C25" s="342"/>
      <c r="D25" s="343"/>
    </row>
    <row r="26" spans="2:8" ht="12.95" customHeight="1">
      <c r="B26" s="341"/>
      <c r="C26" s="342"/>
      <c r="D26" s="343"/>
    </row>
    <row r="27" spans="2:8" ht="12.95" customHeight="1">
      <c r="B27" s="341"/>
      <c r="C27" s="342"/>
      <c r="D27" s="343"/>
    </row>
    <row r="28" spans="2:8" ht="35.1" customHeight="1">
      <c r="B28" s="341"/>
      <c r="C28" s="342"/>
      <c r="D28" s="343"/>
    </row>
    <row r="29" spans="2:8" ht="18.75">
      <c r="B29" s="344" t="s">
        <v>119</v>
      </c>
      <c r="C29" s="345"/>
      <c r="D29" s="346"/>
    </row>
    <row r="30" spans="2:8" ht="13.5">
      <c r="B30" s="74"/>
      <c r="C30" s="64"/>
      <c r="D30" s="75"/>
    </row>
    <row r="31" spans="2:8" ht="13.5">
      <c r="B31" s="74"/>
      <c r="C31" s="64"/>
      <c r="D31" s="75"/>
    </row>
    <row r="32" spans="2:8" ht="13.5">
      <c r="B32" s="74"/>
      <c r="C32" s="64"/>
      <c r="D32" s="75"/>
    </row>
    <row r="33" spans="2:4" ht="13.5">
      <c r="B33" s="74"/>
      <c r="C33" s="64"/>
      <c r="D33" s="75"/>
    </row>
    <row r="34" spans="2:4" ht="13.5">
      <c r="B34" s="74"/>
      <c r="C34" s="64"/>
      <c r="D34" s="75"/>
    </row>
    <row r="35" spans="2:4" ht="13.5">
      <c r="B35" s="82"/>
      <c r="C35" s="83"/>
      <c r="D35" s="84"/>
    </row>
    <row r="36" spans="2:4" ht="13.5">
      <c r="B36" s="74"/>
      <c r="C36" s="64"/>
      <c r="D36" s="75"/>
    </row>
    <row r="37" spans="2:4" ht="13.5">
      <c r="B37" s="74"/>
      <c r="C37" s="64"/>
      <c r="D37" s="76" t="s">
        <v>78</v>
      </c>
    </row>
    <row r="38" spans="2:4" ht="13.5">
      <c r="B38" s="68"/>
      <c r="D38" s="77" t="s">
        <v>79</v>
      </c>
    </row>
    <row r="39" spans="2:4" ht="13.5">
      <c r="B39" s="68"/>
      <c r="D39" s="77" t="s">
        <v>80</v>
      </c>
    </row>
    <row r="40" spans="2:4" ht="15">
      <c r="B40" s="68"/>
      <c r="D40" s="78" t="s">
        <v>81</v>
      </c>
    </row>
    <row r="41" spans="2:4" ht="14.1" customHeight="1">
      <c r="B41" s="79"/>
      <c r="C41" s="80"/>
      <c r="D41" s="81"/>
    </row>
    <row r="42" spans="2:4" ht="13.5"/>
    <row r="43" spans="2:4" ht="13.5"/>
    <row r="44" spans="2:4" ht="13.5"/>
  </sheetData>
  <sheetProtection algorithmName="SHA-512" hashValue="fjGRtucjMDqZSbR/h5EC0RaAmQ5YSIjI8PeJP3n6XDzBKlB4PQRvsATA/bfcipYmEzMOGiRzhbniCg6KtKSZYg==" saltValue="Y9cuDjNr85gzVVTyuBItKg==" spinCount="100000" sheet="1" objects="1" scenarios="1" selectLockedCells="1"/>
  <mergeCells count="12">
    <mergeCell ref="B5:D5"/>
    <mergeCell ref="B6:D6"/>
    <mergeCell ref="B8:D8"/>
    <mergeCell ref="B7:D7"/>
    <mergeCell ref="B9:D9"/>
    <mergeCell ref="B17:D17"/>
    <mergeCell ref="B20:D28"/>
    <mergeCell ref="B29:D29"/>
    <mergeCell ref="B16:D16"/>
    <mergeCell ref="B10:D10"/>
    <mergeCell ref="B11:D11"/>
    <mergeCell ref="B12:D12"/>
  </mergeCells>
  <hyperlinks>
    <hyperlink ref="B29" r:id="rId1" display="https://climatefair.de/cf/travel/trip/new?form=co2&amp;page=1" xr:uid="{00000000-0004-0000-0700-000000000000}"/>
    <hyperlink ref="B29:D29" r:id="rId2" display="ClimateFair Rechner zur Übernahme der Umweltfolgekosten öffnen" xr:uid="{CEE3BC66-1FAF-424C-AEDA-60A79F3F7EDC}"/>
  </hyperlinks>
  <pageMargins left="0.6889763779527559" right="0.6889763779527559" top="0" bottom="0" header="0" footer="0.31496062992125984"/>
  <pageSetup paperSize="9" scale="97" orientation="portrait" horizontalDpi="0" verticalDpi="0"/>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B1:L14"/>
  <sheetViews>
    <sheetView showGridLines="0" topLeftCell="A2" zoomScaleNormal="100" workbookViewId="0">
      <selection activeCell="G10" sqref="G10"/>
    </sheetView>
  </sheetViews>
  <sheetFormatPr defaultColWidth="10.76171875" defaultRowHeight="15"/>
  <cols>
    <col min="1" max="1" width="10.76171875" style="6"/>
    <col min="2" max="2" width="37.39453125" style="9" customWidth="1"/>
    <col min="3" max="4" width="27.3046875" style="9" customWidth="1"/>
    <col min="5" max="5" width="27.3046875" style="6" customWidth="1"/>
    <col min="6" max="6" width="10.76171875" style="6"/>
    <col min="7" max="12" width="13.71875" style="6" bestFit="1" customWidth="1"/>
    <col min="13" max="16384" width="10.76171875" style="6"/>
  </cols>
  <sheetData>
    <row r="1" spans="2:12" customFormat="1">
      <c r="B1" s="1"/>
      <c r="C1" s="1"/>
      <c r="D1" s="1"/>
    </row>
    <row r="8" spans="2:12" ht="21">
      <c r="B8" s="2" t="s">
        <v>31</v>
      </c>
      <c r="C8" s="3"/>
      <c r="D8" s="3"/>
      <c r="E8" s="3"/>
      <c r="G8" s="24" t="s">
        <v>47</v>
      </c>
      <c r="H8" s="7"/>
      <c r="I8" s="7"/>
      <c r="J8" s="7"/>
      <c r="K8" s="7"/>
      <c r="L8" s="7"/>
    </row>
    <row r="9" spans="2:12" ht="32.25">
      <c r="B9" s="25" t="s">
        <v>48</v>
      </c>
      <c r="C9" s="4">
        <v>2024</v>
      </c>
      <c r="D9" s="4">
        <v>2030</v>
      </c>
      <c r="E9" s="4">
        <v>2050</v>
      </c>
      <c r="G9" s="5">
        <v>2025</v>
      </c>
      <c r="H9" s="5">
        <v>2026</v>
      </c>
      <c r="I9" s="5">
        <v>2027</v>
      </c>
      <c r="J9" s="5">
        <v>2028</v>
      </c>
      <c r="K9" s="5">
        <v>2029</v>
      </c>
      <c r="L9" s="5">
        <v>2030</v>
      </c>
    </row>
    <row r="10" spans="2:12" ht="54.75">
      <c r="B10" s="26" t="s">
        <v>27</v>
      </c>
      <c r="C10" s="28">
        <v>300</v>
      </c>
      <c r="D10" s="28">
        <v>335</v>
      </c>
      <c r="E10" s="29">
        <v>435</v>
      </c>
      <c r="G10" s="32">
        <f>($D$10-$C$10)/($D$9-$C$9)+C10</f>
        <v>305.83333333333331</v>
      </c>
      <c r="H10" s="33">
        <f>($D$10-$C$10)/($D$9-$C$9)+G10</f>
        <v>311.66666666666663</v>
      </c>
      <c r="I10" s="33">
        <f t="shared" ref="I10:L10" si="0">($D$10-$C$10)/($D$9-$C$9)+H10</f>
        <v>317.49999999999994</v>
      </c>
      <c r="J10" s="33">
        <f t="shared" si="0"/>
        <v>323.33333333333326</v>
      </c>
      <c r="K10" s="33">
        <f t="shared" si="0"/>
        <v>329.16666666666657</v>
      </c>
      <c r="L10" s="33">
        <f t="shared" si="0"/>
        <v>334.99999999999989</v>
      </c>
    </row>
    <row r="11" spans="2:12" ht="41.25">
      <c r="B11" s="27" t="s">
        <v>28</v>
      </c>
      <c r="C11" s="30">
        <v>880</v>
      </c>
      <c r="D11" s="30">
        <v>940</v>
      </c>
      <c r="E11" s="31">
        <v>1080</v>
      </c>
      <c r="G11" s="34">
        <f>($D$11-$C$11)/($D$9-$C$9)+C11</f>
        <v>890</v>
      </c>
      <c r="H11" s="34">
        <f>($D$11-$C$11)/($D$9-$C$9)+G11</f>
        <v>900</v>
      </c>
      <c r="I11" s="34">
        <f t="shared" ref="I11:L11" si="1">($D$11-$C$11)/($D$9-$C$9)+H11</f>
        <v>910</v>
      </c>
      <c r="J11" s="34">
        <f t="shared" si="1"/>
        <v>920</v>
      </c>
      <c r="K11" s="34">
        <f t="shared" si="1"/>
        <v>930</v>
      </c>
      <c r="L11" s="34">
        <f t="shared" si="1"/>
        <v>940</v>
      </c>
    </row>
    <row r="12" spans="2:12">
      <c r="B12" s="361" t="s">
        <v>29</v>
      </c>
      <c r="C12" s="361"/>
      <c r="D12" s="361"/>
      <c r="E12" s="361"/>
      <c r="G12"/>
      <c r="H12"/>
      <c r="I12"/>
      <c r="J12"/>
      <c r="K12"/>
      <c r="L12"/>
    </row>
    <row r="13" spans="2:12">
      <c r="B13" s="8" t="s">
        <v>32</v>
      </c>
      <c r="C13" s="1"/>
      <c r="D13" s="1"/>
      <c r="E13"/>
      <c r="G13"/>
      <c r="H13"/>
      <c r="I13"/>
      <c r="J13"/>
      <c r="K13"/>
      <c r="L13"/>
    </row>
    <row r="14" spans="2:12">
      <c r="B14" s="6"/>
    </row>
  </sheetData>
  <sheetProtection selectLockedCells="1"/>
  <mergeCells count="1">
    <mergeCell ref="B12:E12"/>
  </mergeCells>
  <hyperlinks>
    <hyperlink ref="B13" r:id="rId1" location="methodik-zur-schatzung-von-klimakosten- " xr:uid="{00000000-0004-0000-0800-000000000000}"/>
  </hyperlinks>
  <pageMargins left="0.7" right="0.7" top="0.78740157499999996" bottom="0.78740157499999996"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1679171</xdr:colOff>
                    <xdr:row>3</xdr:row>
                    <xdr:rowOff>0</xdr:rowOff>
                  </from>
                  <to>
                    <xdr:col>2</xdr:col>
                    <xdr:colOff>1113905</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Excel Android</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1. Start</vt:lpstr>
      <vt:lpstr>2. Projekt</vt:lpstr>
      <vt:lpstr>3. Mobilität Schiene &amp; Straße</vt:lpstr>
      <vt:lpstr>4. Mobilität Luftfahrt</vt:lpstr>
      <vt:lpstr>5. Home-Office</vt:lpstr>
      <vt:lpstr>6. Übernachtung</vt:lpstr>
      <vt:lpstr>7. Ergebnis Umweltfolgekosten</vt:lpstr>
      <vt:lpstr>8. PDF </vt:lpstr>
      <vt:lpstr>Faktoren</vt:lpstr>
      <vt:lpstr>8. PDF !Druckbereich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Florian Sturm</cp:lastModifiedBy>
  <cp:lastPrinted>2025-09-22T19:40:40Z</cp:lastPrinted>
  <dcterms:created xsi:type="dcterms:W3CDTF">2025-08-27T21:06:23Z</dcterms:created>
  <dcterms:modified xsi:type="dcterms:W3CDTF">2025-09-25T16:51:56Z</dcterms:modified>
  <cp:category/>
</cp:coreProperties>
</file>